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28" yWindow="65428" windowWidth="23256" windowHeight="12456" activeTab="0"/>
  </bookViews>
  <sheets>
    <sheet name="Leht1" sheetId="1" r:id="rId1"/>
    <sheet name="Elanikud" sheetId="2" r:id="rId2"/>
    <sheet name="Kodanikud" sheetId="3" r:id="rId3"/>
  </sheets>
  <definedNames/>
  <calcPr calcId="191029"/>
  <extLst/>
</workbook>
</file>

<file path=xl/sharedStrings.xml><?xml version="1.0" encoding="utf-8"?>
<sst xmlns="http://schemas.openxmlformats.org/spreadsheetml/2006/main" count="292" uniqueCount="122">
  <si>
    <t>2022. aasta maa korralisel hindamisel hinnatud maa maksustamishinna koguväärtus, katastriüksuste arv ja nende kogupindala omavalitsustes omandivormide lõikes.</t>
  </si>
  <si>
    <t>Eraomand, munitsipaalomand ja riigiomand on toodud eraldi, kõik ülejäänud omandivormid (avalik-õiguslik omand, kinnistamata eraomand, omandi ulatus selgitamisel, segaomand) on toodud kategooria "muu" all.</t>
  </si>
  <si>
    <t>Andmed on esitatud seisuga 03.03.2023</t>
  </si>
  <si>
    <t>Jrk</t>
  </si>
  <si>
    <t>Omavalitsus</t>
  </si>
  <si>
    <t>Eraomandis 
maa koguväärtus (€)</t>
  </si>
  <si>
    <t>Munitsipaalomandis 
maa koguväärtus (€)</t>
  </si>
  <si>
    <t>Riigiomandis 
maa koguväärtus (€)</t>
  </si>
  <si>
    <t>Ülejäänud omandivormide koguväärtus (€)</t>
  </si>
  <si>
    <t>Koguväärtus kokku (€)</t>
  </si>
  <si>
    <t>Alutaguse vald</t>
  </si>
  <si>
    <t>Anija vald</t>
  </si>
  <si>
    <t>Antsla vald</t>
  </si>
  <si>
    <t>Elva vald</t>
  </si>
  <si>
    <t>Haapsalu linn</t>
  </si>
  <si>
    <t>Haljala vald</t>
  </si>
  <si>
    <t>Harku vald</t>
  </si>
  <si>
    <t>Hiiumaa vald</t>
  </si>
  <si>
    <t>Häädemeeste vald</t>
  </si>
  <si>
    <t>Järva vald</t>
  </si>
  <si>
    <t>Jõelähtme vald</t>
  </si>
  <si>
    <t>Jõgeva vald</t>
  </si>
  <si>
    <t>Jõhvi vald</t>
  </si>
  <si>
    <t>Kadrina vald</t>
  </si>
  <si>
    <t>Kambja vald</t>
  </si>
  <si>
    <t>Kanepi vald</t>
  </si>
  <si>
    <t>Kastre vald</t>
  </si>
  <si>
    <t>Kehtna vald</t>
  </si>
  <si>
    <t>Keila linn</t>
  </si>
  <si>
    <t>Kihnu vald</t>
  </si>
  <si>
    <t>Kiili vald</t>
  </si>
  <si>
    <t>Kohila vald</t>
  </si>
  <si>
    <t>Kohtla-Järve linn</t>
  </si>
  <si>
    <t>Kose vald</t>
  </si>
  <si>
    <t>Kuusalu vald</t>
  </si>
  <si>
    <t>Loksa linn</t>
  </si>
  <si>
    <t>Luunja vald</t>
  </si>
  <si>
    <t>Lääne-Harju vald</t>
  </si>
  <si>
    <t>Lääne-Nigula vald</t>
  </si>
  <si>
    <t>Lääneranna vald</t>
  </si>
  <si>
    <t>Lüganuse vald</t>
  </si>
  <si>
    <t>Maardu linn</t>
  </si>
  <si>
    <t>Muhu vald</t>
  </si>
  <si>
    <t>Mulgi vald</t>
  </si>
  <si>
    <t>Mustvee vald</t>
  </si>
  <si>
    <t>Märjamaa vald</t>
  </si>
  <si>
    <t>Narva linn</t>
  </si>
  <si>
    <t>Narva-Jõesuu linn</t>
  </si>
  <si>
    <t>Nõo vald</t>
  </si>
  <si>
    <t>Otepää vald</t>
  </si>
  <si>
    <t>Paide linn</t>
  </si>
  <si>
    <t>Peipsiääre vald</t>
  </si>
  <si>
    <t>Pärnu linn</t>
  </si>
  <si>
    <t>Põhja-Pärnumaa vald</t>
  </si>
  <si>
    <t>Põhja-Sakala vald</t>
  </si>
  <si>
    <t>Põltsamaa vald</t>
  </si>
  <si>
    <t>Põlva vald</t>
  </si>
  <si>
    <t>Raasiku vald</t>
  </si>
  <si>
    <t>Rae vald</t>
  </si>
  <si>
    <t>Rakvere linn</t>
  </si>
  <si>
    <t>Rakvere vald</t>
  </si>
  <si>
    <t>Rapla vald</t>
  </si>
  <si>
    <t>Ruhnu vald</t>
  </si>
  <si>
    <t>Räpina vald</t>
  </si>
  <si>
    <t>Rõuge vald</t>
  </si>
  <si>
    <t>Saarde vald</t>
  </si>
  <si>
    <t>Saaremaa vald</t>
  </si>
  <si>
    <t>Saku vald</t>
  </si>
  <si>
    <t>Saue vald</t>
  </si>
  <si>
    <t>Setomaa vald</t>
  </si>
  <si>
    <t>Sillamäe linn</t>
  </si>
  <si>
    <t>Tallinn</t>
  </si>
  <si>
    <t>Tapa vald</t>
  </si>
  <si>
    <t>Tartu linn</t>
  </si>
  <si>
    <t>Tartu vald</t>
  </si>
  <si>
    <t>Toila vald</t>
  </si>
  <si>
    <t>Tori vald</t>
  </si>
  <si>
    <t>Tõrva vald</t>
  </si>
  <si>
    <t>Türi vald</t>
  </si>
  <si>
    <t>Valga vald</t>
  </si>
  <si>
    <t>Viimsi vald</t>
  </si>
  <si>
    <t>Viljandi linn</t>
  </si>
  <si>
    <t>Viljandi vald</t>
  </si>
  <si>
    <t>Vinni vald</t>
  </si>
  <si>
    <t>Viru-Nigula vald</t>
  </si>
  <si>
    <t>Vormsi vald</t>
  </si>
  <si>
    <t>Väike-Maarja vald</t>
  </si>
  <si>
    <t>Võru linn</t>
  </si>
  <si>
    <t>Võru vald</t>
  </si>
  <si>
    <t>EESTI KOKKU</t>
  </si>
  <si>
    <t>Elanikud</t>
  </si>
  <si>
    <t>Kodanikud</t>
  </si>
  <si>
    <t>Riigieelarvetulu maa väärtusest €</t>
  </si>
  <si>
    <t>Harju maakond</t>
  </si>
  <si>
    <t>Hiiu maakond</t>
  </si>
  <si>
    <t>Ida-Viru maakond</t>
  </si>
  <si>
    <t xml:space="preserve">Jõgeva maakond </t>
  </si>
  <si>
    <t>Järva maakond</t>
  </si>
  <si>
    <t>Lääne maakond</t>
  </si>
  <si>
    <t>Lääne-Viru maakond</t>
  </si>
  <si>
    <t xml:space="preserve">Põlva maakond </t>
  </si>
  <si>
    <t>Pärnu maakond</t>
  </si>
  <si>
    <t xml:space="preserve">Rapla maakond </t>
  </si>
  <si>
    <t>Saare maakond</t>
  </si>
  <si>
    <t>Tartu maakond</t>
  </si>
  <si>
    <t>Valga maakond</t>
  </si>
  <si>
    <t>Viljandi maakond</t>
  </si>
  <si>
    <t>Võru maakond</t>
  </si>
  <si>
    <t>Kokku</t>
  </si>
  <si>
    <t>Jõgeva maakond</t>
  </si>
  <si>
    <t>Põlva maakond</t>
  </si>
  <si>
    <t>Rapla maakond</t>
  </si>
  <si>
    <t>Sh elanikele (€)</t>
  </si>
  <si>
    <t>Kodmajapidamistele ja äriühingutele jääv raha maa väärtusest (€)</t>
  </si>
  <si>
    <t>21% maaväärtusest ringlusse (€)</t>
  </si>
  <si>
    <t>Eesti kodanikke kokku</t>
  </si>
  <si>
    <t>Valismaal Eesti kodanikke</t>
  </si>
  <si>
    <t>Kodanike %</t>
  </si>
  <si>
    <t>Ühele elanikule jääv raha( €)</t>
  </si>
  <si>
    <t>Omavalitsuse tulu maa väärtusest (€)</t>
  </si>
  <si>
    <t>Ühele kodanikule jääv raha (€)</t>
  </si>
  <si>
    <t>Sh kodanikele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</si>
</sst>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_€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3" fontId="3" fillId="0" borderId="0" xfId="0" applyNumberFormat="1" applyFont="1"/>
    <xf numFmtId="3" fontId="2" fillId="0" borderId="0" xfId="0" applyNumberFormat="1" applyFont="1"/>
    <xf numFmtId="1" fontId="4" fillId="0" borderId="1" xfId="0" applyNumberFormat="1" applyFont="1" applyBorder="1"/>
    <xf numFmtId="1" fontId="0" fillId="0" borderId="1" xfId="0" applyNumberFormat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1" fontId="0" fillId="0" borderId="0" xfId="0" applyNumberFormat="1"/>
    <xf numFmtId="0" fontId="0" fillId="0" borderId="0" xfId="0" applyFont="1"/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2" fillId="4" borderId="2" xfId="0" applyFont="1" applyFill="1" applyBorder="1" applyAlignment="1">
      <alignment horizontal="center" vertical="center" wrapText="1"/>
    </xf>
    <xf numFmtId="3" fontId="2" fillId="4" borderId="6" xfId="0" applyNumberFormat="1" applyFont="1" applyFill="1" applyBorder="1"/>
    <xf numFmtId="0" fontId="2" fillId="4" borderId="2" xfId="0" applyFont="1" applyFill="1" applyBorder="1" applyAlignment="1">
      <alignment horizontal="center" vertical="center"/>
    </xf>
    <xf numFmtId="1" fontId="4" fillId="4" borderId="0" xfId="0" applyNumberFormat="1" applyFont="1" applyFill="1"/>
    <xf numFmtId="1" fontId="4" fillId="4" borderId="2" xfId="0" applyNumberFormat="1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5" borderId="0" xfId="0" applyFont="1" applyFill="1"/>
    <xf numFmtId="0" fontId="2" fillId="5" borderId="2" xfId="0" applyFont="1" applyFill="1" applyBorder="1"/>
    <xf numFmtId="3" fontId="4" fillId="0" borderId="4" xfId="0" applyNumberFormat="1" applyFont="1" applyBorder="1"/>
    <xf numFmtId="0" fontId="2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6" fillId="0" borderId="12" xfId="0" applyFont="1" applyBorder="1"/>
    <xf numFmtId="164" fontId="4" fillId="5" borderId="0" xfId="0" applyNumberFormat="1" applyFont="1" applyFill="1"/>
    <xf numFmtId="0" fontId="4" fillId="0" borderId="8" xfId="0" applyFont="1" applyBorder="1"/>
    <xf numFmtId="0" fontId="2" fillId="0" borderId="3" xfId="0" applyFont="1" applyBorder="1" applyAlignment="1">
      <alignment horizontal="center"/>
    </xf>
    <xf numFmtId="164" fontId="4" fillId="5" borderId="4" xfId="0" applyNumberFormat="1" applyFont="1" applyFill="1" applyBorder="1"/>
    <xf numFmtId="3" fontId="2" fillId="0" borderId="2" xfId="0" applyNumberFormat="1" applyFont="1" applyBorder="1"/>
    <xf numFmtId="165" fontId="0" fillId="0" borderId="13" xfId="0" applyNumberFormat="1" applyBorder="1"/>
    <xf numFmtId="165" fontId="0" fillId="0" borderId="5" xfId="0" applyNumberFormat="1" applyBorder="1"/>
    <xf numFmtId="165" fontId="4" fillId="0" borderId="3" xfId="0" applyNumberFormat="1" applyFont="1" applyBorder="1"/>
    <xf numFmtId="165" fontId="0" fillId="0" borderId="6" xfId="0" applyNumberFormat="1" applyBorder="1"/>
    <xf numFmtId="165" fontId="4" fillId="0" borderId="2" xfId="0" applyNumberFormat="1" applyFont="1" applyBorder="1"/>
    <xf numFmtId="0" fontId="2" fillId="5" borderId="2" xfId="0" applyFont="1" applyFill="1" applyBorder="1" applyAlignment="1">
      <alignment horizontal="center" vertical="center" wrapText="1"/>
    </xf>
    <xf numFmtId="165" fontId="0" fillId="5" borderId="6" xfId="0" applyNumberFormat="1" applyFill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5" fontId="0" fillId="0" borderId="6" xfId="0" applyNumberFormat="1" applyFill="1" applyBorder="1"/>
    <xf numFmtId="165" fontId="0" fillId="0" borderId="2" xfId="0" applyNumberFormat="1" applyFill="1" applyBorder="1"/>
    <xf numFmtId="3" fontId="2" fillId="0" borderId="0" xfId="0" applyNumberFormat="1" applyFont="1" applyBorder="1"/>
    <xf numFmtId="3" fontId="2" fillId="4" borderId="0" xfId="0" applyNumberFormat="1" applyFont="1" applyFill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0" fillId="5" borderId="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zoomScale="70" zoomScaleNormal="70" workbookViewId="0" topLeftCell="A1">
      <selection activeCell="A5" sqref="A5"/>
    </sheetView>
  </sheetViews>
  <sheetFormatPr defaultColWidth="14.421875" defaultRowHeight="15" customHeight="1"/>
  <cols>
    <col min="1" max="1" width="4.7109375" style="0" customWidth="1"/>
    <col min="2" max="2" width="23.140625" style="0" customWidth="1"/>
    <col min="3" max="3" width="9.7109375" style="0" customWidth="1"/>
    <col min="4" max="5" width="11.57421875" style="0" customWidth="1"/>
    <col min="6" max="6" width="15.57421875" style="0" customWidth="1"/>
    <col min="7" max="7" width="19.7109375" style="0" customWidth="1"/>
    <col min="8" max="8" width="16.7109375" style="0" customWidth="1"/>
    <col min="9" max="9" width="17.140625" style="0" customWidth="1"/>
    <col min="10" max="10" width="14.8515625" style="0" bestFit="1" customWidth="1"/>
    <col min="11" max="11" width="20.8515625" style="0" customWidth="1"/>
    <col min="12" max="12" width="16.28125" style="0" customWidth="1"/>
    <col min="13" max="13" width="12.140625" style="0" bestFit="1" customWidth="1"/>
    <col min="14" max="14" width="12.00390625" style="0" customWidth="1"/>
    <col min="15" max="16" width="16.8515625" style="0" customWidth="1"/>
    <col min="17" max="17" width="13.140625" style="0" customWidth="1"/>
    <col min="18" max="18" width="13.8515625" style="0" customWidth="1"/>
    <col min="19" max="19" width="8.7109375" style="0" customWidth="1"/>
  </cols>
  <sheetData>
    <row r="1" ht="14.4">
      <c r="A1" s="1" t="s">
        <v>0</v>
      </c>
    </row>
    <row r="2" ht="14.4">
      <c r="A2" s="1" t="s">
        <v>1</v>
      </c>
    </row>
    <row r="3" ht="14.4">
      <c r="A3" s="1" t="s">
        <v>2</v>
      </c>
    </row>
    <row r="4" spans="2:5" ht="15" thickBot="1">
      <c r="B4" s="1"/>
      <c r="C4" s="1"/>
      <c r="D4" s="1"/>
      <c r="E4" s="1"/>
    </row>
    <row r="5" spans="1:19" ht="66" customHeight="1" thickBot="1">
      <c r="A5" s="32" t="s">
        <v>3</v>
      </c>
      <c r="B5" s="12" t="s">
        <v>4</v>
      </c>
      <c r="C5" s="25" t="s">
        <v>90</v>
      </c>
      <c r="D5" s="28" t="s">
        <v>91</v>
      </c>
      <c r="E5" s="28" t="s">
        <v>117</v>
      </c>
      <c r="F5" s="14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4" t="s">
        <v>113</v>
      </c>
      <c r="L5" s="15" t="s">
        <v>119</v>
      </c>
      <c r="M5" s="15" t="s">
        <v>112</v>
      </c>
      <c r="N5" s="23" t="s">
        <v>118</v>
      </c>
      <c r="O5" s="15" t="s">
        <v>92</v>
      </c>
      <c r="P5" s="52" t="s">
        <v>121</v>
      </c>
      <c r="Q5" s="46" t="s">
        <v>120</v>
      </c>
      <c r="R5" s="16" t="s">
        <v>114</v>
      </c>
      <c r="S5" s="2"/>
    </row>
    <row r="6" spans="1:18" ht="14.4">
      <c r="A6" s="33">
        <v>1</v>
      </c>
      <c r="B6" s="10" t="s">
        <v>10</v>
      </c>
      <c r="C6" s="26">
        <f>VLOOKUP(B6,Elanikud!A1:B108,2,)</f>
        <v>4678</v>
      </c>
      <c r="D6" s="29">
        <f>VLOOKUP(B6,Kodanikud!A1:B94,2,FALSE)</f>
        <v>3936</v>
      </c>
      <c r="E6" s="36">
        <f>D6/C6*100</f>
        <v>84.13852073535699</v>
      </c>
      <c r="F6" s="17">
        <v>147111854</v>
      </c>
      <c r="G6" s="3">
        <v>2112446</v>
      </c>
      <c r="H6" s="3">
        <v>97868984</v>
      </c>
      <c r="I6" s="3">
        <v>369245</v>
      </c>
      <c r="J6" s="4">
        <v>247462529</v>
      </c>
      <c r="K6" s="41">
        <f>F6*10/100</f>
        <v>14711185.4</v>
      </c>
      <c r="L6" s="20">
        <f aca="true" t="shared" si="0" ref="L6:L37">F6*0.1+G6*0.21+I6*0.1</f>
        <v>15191723.56</v>
      </c>
      <c r="M6" s="20">
        <f>G6*10/100</f>
        <v>211244.6</v>
      </c>
      <c r="N6" s="24">
        <f>M6/C6</f>
        <v>45.15703292005131</v>
      </c>
      <c r="O6" s="44">
        <f>SUM((F6/100)+(H6*21/100)+(I6*11/100))</f>
        <v>22064222.13</v>
      </c>
      <c r="P6" s="53">
        <f>H6*10/100</f>
        <v>9786898.4</v>
      </c>
      <c r="Q6" s="47">
        <v>199</v>
      </c>
      <c r="R6" s="21">
        <f>SUM(K6,L6,O6)</f>
        <v>51967131.09</v>
      </c>
    </row>
    <row r="7" spans="1:18" ht="14.4">
      <c r="A7" s="33">
        <v>2</v>
      </c>
      <c r="B7" s="11" t="s">
        <v>11</v>
      </c>
      <c r="C7" s="26">
        <v>6431</v>
      </c>
      <c r="D7" s="29">
        <v>5374</v>
      </c>
      <c r="E7" s="36">
        <f aca="true" t="shared" si="1" ref="E7:E70">D7/C7*100</f>
        <v>83.56398693826776</v>
      </c>
      <c r="F7" s="17">
        <v>88672757</v>
      </c>
      <c r="G7" s="3">
        <v>2818037</v>
      </c>
      <c r="H7" s="3">
        <v>34625829</v>
      </c>
      <c r="I7" s="3">
        <v>862315</v>
      </c>
      <c r="J7" s="4">
        <v>126978938</v>
      </c>
      <c r="K7" s="42">
        <f aca="true" t="shared" si="2" ref="K7:K70">F7*10/100</f>
        <v>8867275.7</v>
      </c>
      <c r="L7" s="55">
        <f t="shared" si="0"/>
        <v>9545294.97</v>
      </c>
      <c r="M7" s="55">
        <f aca="true" t="shared" si="3" ref="M7:M70">G7*10/100</f>
        <v>281803.7</v>
      </c>
      <c r="N7" s="56">
        <f aca="true" t="shared" si="4" ref="N7:N70">M7/C7</f>
        <v>43.8195770486705</v>
      </c>
      <c r="O7" s="57">
        <f aca="true" t="shared" si="5" ref="O7:O70">SUM((F7/100)+(H7*21/100)+(I7*11/100))</f>
        <v>8253006.3100000005</v>
      </c>
      <c r="P7" s="58">
        <f aca="true" t="shared" si="6" ref="P7:P70">H7*10/100</f>
        <v>3462582.9</v>
      </c>
      <c r="Q7" s="59">
        <v>199</v>
      </c>
      <c r="R7" s="22">
        <f aca="true" t="shared" si="7" ref="R7:R70">SUM(K7,L7,O7)</f>
        <v>26665576.980000004</v>
      </c>
    </row>
    <row r="8" spans="1:18" ht="14.4">
      <c r="A8" s="33">
        <v>3</v>
      </c>
      <c r="B8" s="10" t="s">
        <v>12</v>
      </c>
      <c r="C8" s="26">
        <f>VLOOKUP(B8,Elanikud!A3:B110,2,)</f>
        <v>4329</v>
      </c>
      <c r="D8" s="29">
        <f>VLOOKUP(B8,Kodanikud!A3:B96,2,FALSE)</f>
        <v>4232</v>
      </c>
      <c r="E8" s="36">
        <f t="shared" si="1"/>
        <v>97.75929775929775</v>
      </c>
      <c r="F8" s="17">
        <v>88328597</v>
      </c>
      <c r="G8" s="3">
        <v>521870</v>
      </c>
      <c r="H8" s="3">
        <v>13776053</v>
      </c>
      <c r="I8" s="3">
        <v>125372</v>
      </c>
      <c r="J8" s="4">
        <v>102751892</v>
      </c>
      <c r="K8" s="42">
        <f t="shared" si="2"/>
        <v>8832859.7</v>
      </c>
      <c r="L8" s="55">
        <f t="shared" si="0"/>
        <v>8954989.6</v>
      </c>
      <c r="M8" s="55">
        <f t="shared" si="3"/>
        <v>52187</v>
      </c>
      <c r="N8" s="56">
        <f t="shared" si="4"/>
        <v>12.055209055209055</v>
      </c>
      <c r="O8" s="57">
        <f t="shared" si="5"/>
        <v>3790048.0199999996</v>
      </c>
      <c r="P8" s="58">
        <f t="shared" si="6"/>
        <v>1377605.3</v>
      </c>
      <c r="Q8" s="59">
        <v>199</v>
      </c>
      <c r="R8" s="22">
        <f t="shared" si="7"/>
        <v>21577897.319999997</v>
      </c>
    </row>
    <row r="9" spans="1:18" ht="14.4">
      <c r="A9" s="33">
        <v>4</v>
      </c>
      <c r="B9" s="10" t="s">
        <v>13</v>
      </c>
      <c r="C9" s="26">
        <f>VLOOKUP(B9,Elanikud!A4:B111,2,)</f>
        <v>14707</v>
      </c>
      <c r="D9" s="29">
        <f>VLOOKUP(B9,Kodanikud!A4:B97,2,FALSE)</f>
        <v>14197</v>
      </c>
      <c r="E9" s="36">
        <f t="shared" si="1"/>
        <v>96.53226354797036</v>
      </c>
      <c r="F9" s="17">
        <v>261587301</v>
      </c>
      <c r="G9" s="3">
        <v>6182949</v>
      </c>
      <c r="H9" s="3">
        <v>27086592</v>
      </c>
      <c r="I9" s="3">
        <v>859077</v>
      </c>
      <c r="J9" s="4">
        <v>295715919</v>
      </c>
      <c r="K9" s="42">
        <f t="shared" si="2"/>
        <v>26158730.1</v>
      </c>
      <c r="L9" s="55">
        <f t="shared" si="0"/>
        <v>27543057.09</v>
      </c>
      <c r="M9" s="55">
        <f t="shared" si="3"/>
        <v>618294.9</v>
      </c>
      <c r="N9" s="56">
        <f t="shared" si="4"/>
        <v>42.040858094784795</v>
      </c>
      <c r="O9" s="57">
        <f t="shared" si="5"/>
        <v>8398555.8</v>
      </c>
      <c r="P9" s="58">
        <f t="shared" si="6"/>
        <v>2708659.2</v>
      </c>
      <c r="Q9" s="59">
        <v>199</v>
      </c>
      <c r="R9" s="22">
        <f t="shared" si="7"/>
        <v>62100342.989999995</v>
      </c>
    </row>
    <row r="10" spans="1:18" ht="14.4">
      <c r="A10" s="33">
        <v>5</v>
      </c>
      <c r="B10" s="10" t="s">
        <v>14</v>
      </c>
      <c r="C10" s="26">
        <f>VLOOKUP(B10,Elanikud!A5:B112,2,)</f>
        <v>13106</v>
      </c>
      <c r="D10" s="29">
        <f>VLOOKUP(B10,Kodanikud!A5:B98,2,FALSE)</f>
        <v>11676</v>
      </c>
      <c r="E10" s="36">
        <f t="shared" si="1"/>
        <v>89.088966885396</v>
      </c>
      <c r="F10" s="17">
        <v>188956028</v>
      </c>
      <c r="G10" s="3">
        <v>9298812</v>
      </c>
      <c r="H10" s="3">
        <v>11378084</v>
      </c>
      <c r="I10" s="3">
        <v>2342506</v>
      </c>
      <c r="J10" s="4">
        <v>211975430</v>
      </c>
      <c r="K10" s="42">
        <f t="shared" si="2"/>
        <v>18895602.8</v>
      </c>
      <c r="L10" s="55">
        <f t="shared" si="0"/>
        <v>21082603.92</v>
      </c>
      <c r="M10" s="55">
        <f t="shared" si="3"/>
        <v>929881.2</v>
      </c>
      <c r="N10" s="56">
        <f t="shared" si="4"/>
        <v>70.95080115977414</v>
      </c>
      <c r="O10" s="57">
        <f t="shared" si="5"/>
        <v>4536633.58</v>
      </c>
      <c r="P10" s="58">
        <f t="shared" si="6"/>
        <v>1137808.4</v>
      </c>
      <c r="Q10" s="59">
        <v>199</v>
      </c>
      <c r="R10" s="22">
        <f t="shared" si="7"/>
        <v>44514840.3</v>
      </c>
    </row>
    <row r="11" spans="1:18" ht="14.4">
      <c r="A11" s="33">
        <v>6</v>
      </c>
      <c r="B11" s="10" t="s">
        <v>15</v>
      </c>
      <c r="C11" s="26">
        <f>VLOOKUP(B11,Elanikud!A6:B113,2,)</f>
        <v>4377</v>
      </c>
      <c r="D11" s="29">
        <f>VLOOKUP(B11,Kodanikud!A6:B99,2,FALSE)</f>
        <v>4220</v>
      </c>
      <c r="E11" s="36">
        <f t="shared" si="1"/>
        <v>96.41306831162896</v>
      </c>
      <c r="F11" s="17">
        <v>194197040</v>
      </c>
      <c r="G11" s="3">
        <v>3353985</v>
      </c>
      <c r="H11" s="3">
        <v>39378897</v>
      </c>
      <c r="I11" s="3">
        <v>1042500</v>
      </c>
      <c r="J11" s="4">
        <v>237972422</v>
      </c>
      <c r="K11" s="42">
        <f t="shared" si="2"/>
        <v>19419704</v>
      </c>
      <c r="L11" s="55">
        <f t="shared" si="0"/>
        <v>20228290.85</v>
      </c>
      <c r="M11" s="55">
        <f t="shared" si="3"/>
        <v>335398.5</v>
      </c>
      <c r="N11" s="56">
        <f t="shared" si="4"/>
        <v>76.62748457847842</v>
      </c>
      <c r="O11" s="57">
        <f t="shared" si="5"/>
        <v>10326213.77</v>
      </c>
      <c r="P11" s="58">
        <f t="shared" si="6"/>
        <v>3937889.7</v>
      </c>
      <c r="Q11" s="59">
        <v>199</v>
      </c>
      <c r="R11" s="22">
        <f t="shared" si="7"/>
        <v>49974208.620000005</v>
      </c>
    </row>
    <row r="12" spans="1:18" ht="14.4">
      <c r="A12" s="33">
        <v>7</v>
      </c>
      <c r="B12" s="10" t="s">
        <v>16</v>
      </c>
      <c r="C12" s="26">
        <v>17520</v>
      </c>
      <c r="D12" s="29">
        <v>16330</v>
      </c>
      <c r="E12" s="36">
        <f t="shared" si="1"/>
        <v>93.20776255707763</v>
      </c>
      <c r="F12" s="17">
        <v>633043031</v>
      </c>
      <c r="G12" s="3">
        <v>20157125</v>
      </c>
      <c r="H12" s="3">
        <v>19006875</v>
      </c>
      <c r="I12" s="3">
        <v>2533806</v>
      </c>
      <c r="J12" s="4">
        <v>674740837</v>
      </c>
      <c r="K12" s="42">
        <f t="shared" si="2"/>
        <v>63304303.1</v>
      </c>
      <c r="L12" s="55">
        <f t="shared" si="0"/>
        <v>67790679.94999999</v>
      </c>
      <c r="M12" s="55">
        <f t="shared" si="3"/>
        <v>2015712.5</v>
      </c>
      <c r="N12" s="56">
        <f t="shared" si="4"/>
        <v>115.05208333333333</v>
      </c>
      <c r="O12" s="57">
        <f t="shared" si="5"/>
        <v>10600592.719999999</v>
      </c>
      <c r="P12" s="58">
        <f t="shared" si="6"/>
        <v>1900687.5</v>
      </c>
      <c r="Q12" s="59">
        <v>199</v>
      </c>
      <c r="R12" s="22">
        <f t="shared" si="7"/>
        <v>141695575.76999998</v>
      </c>
    </row>
    <row r="13" spans="1:18" ht="14.4">
      <c r="A13" s="33">
        <v>8</v>
      </c>
      <c r="B13" s="10" t="s">
        <v>17</v>
      </c>
      <c r="C13" s="26">
        <f>VLOOKUP(B13,Elanikud!A8:B115,2,)</f>
        <v>9758</v>
      </c>
      <c r="D13" s="29">
        <f>VLOOKUP(B13,Kodanikud!A8:B101,2,FALSE)</f>
        <v>9586</v>
      </c>
      <c r="E13" s="36">
        <f t="shared" si="1"/>
        <v>98.237343717975</v>
      </c>
      <c r="F13" s="17">
        <v>148480818</v>
      </c>
      <c r="G13" s="3">
        <v>3854246</v>
      </c>
      <c r="H13" s="3">
        <v>37824907</v>
      </c>
      <c r="I13" s="3">
        <v>570206</v>
      </c>
      <c r="J13" s="4">
        <v>190730177</v>
      </c>
      <c r="K13" s="42">
        <f t="shared" si="2"/>
        <v>14848081.8</v>
      </c>
      <c r="L13" s="55">
        <f t="shared" si="0"/>
        <v>15714494.06</v>
      </c>
      <c r="M13" s="55">
        <f t="shared" si="3"/>
        <v>385424.6</v>
      </c>
      <c r="N13" s="56">
        <f t="shared" si="4"/>
        <v>39.49831932773109</v>
      </c>
      <c r="O13" s="57">
        <f t="shared" si="5"/>
        <v>9490761.31</v>
      </c>
      <c r="P13" s="58">
        <f t="shared" si="6"/>
        <v>3782490.7</v>
      </c>
      <c r="Q13" s="59">
        <v>199</v>
      </c>
      <c r="R13" s="22">
        <f t="shared" si="7"/>
        <v>40053337.17</v>
      </c>
    </row>
    <row r="14" spans="1:18" ht="14.4">
      <c r="A14" s="33">
        <v>9</v>
      </c>
      <c r="B14" s="10" t="s">
        <v>18</v>
      </c>
      <c r="C14" s="26">
        <f>VLOOKUP(B14,Elanikud!A9:B116,2,)</f>
        <v>5047</v>
      </c>
      <c r="D14" s="29">
        <f>VLOOKUP(B14,Kodanikud!A9:B102,2,FALSE)</f>
        <v>4843</v>
      </c>
      <c r="E14" s="36">
        <f t="shared" si="1"/>
        <v>95.9579948484248</v>
      </c>
      <c r="F14" s="17">
        <v>129417754</v>
      </c>
      <c r="G14" s="3">
        <v>14119015</v>
      </c>
      <c r="H14" s="3">
        <v>30682138</v>
      </c>
      <c r="I14" s="3">
        <v>804661</v>
      </c>
      <c r="J14" s="4">
        <v>175023568</v>
      </c>
      <c r="K14" s="42">
        <f t="shared" si="2"/>
        <v>12941775.4</v>
      </c>
      <c r="L14" s="55">
        <f t="shared" si="0"/>
        <v>15987234.65</v>
      </c>
      <c r="M14" s="55">
        <f t="shared" si="3"/>
        <v>1411901.5</v>
      </c>
      <c r="N14" s="56">
        <f t="shared" si="4"/>
        <v>279.7506439468992</v>
      </c>
      <c r="O14" s="57">
        <f t="shared" si="5"/>
        <v>7825939.23</v>
      </c>
      <c r="P14" s="58">
        <f t="shared" si="6"/>
        <v>3068213.8</v>
      </c>
      <c r="Q14" s="59">
        <v>199</v>
      </c>
      <c r="R14" s="22">
        <f t="shared" si="7"/>
        <v>36754949.28</v>
      </c>
    </row>
    <row r="15" spans="1:18" ht="14.4">
      <c r="A15" s="33">
        <v>10</v>
      </c>
      <c r="B15" s="10" t="s">
        <v>19</v>
      </c>
      <c r="C15" s="26">
        <f>VLOOKUP(B15,Elanikud!A10:B117,2,)</f>
        <v>8868</v>
      </c>
      <c r="D15" s="29">
        <f>VLOOKUP(B15,Kodanikud!A10:B103,2,FALSE)</f>
        <v>8545</v>
      </c>
      <c r="E15" s="36">
        <f t="shared" si="1"/>
        <v>96.3576905728462</v>
      </c>
      <c r="F15" s="17">
        <v>290824918</v>
      </c>
      <c r="G15" s="3">
        <v>1501988</v>
      </c>
      <c r="H15" s="3">
        <v>46558304</v>
      </c>
      <c r="I15" s="3">
        <v>317577</v>
      </c>
      <c r="J15" s="4">
        <v>339202787</v>
      </c>
      <c r="K15" s="42">
        <f t="shared" si="2"/>
        <v>29082491.8</v>
      </c>
      <c r="L15" s="55">
        <f t="shared" si="0"/>
        <v>29429666.98</v>
      </c>
      <c r="M15" s="55">
        <f t="shared" si="3"/>
        <v>150198.8</v>
      </c>
      <c r="N15" s="56">
        <f t="shared" si="4"/>
        <v>16.93716734325665</v>
      </c>
      <c r="O15" s="57">
        <f t="shared" si="5"/>
        <v>12720426.49</v>
      </c>
      <c r="P15" s="58">
        <f t="shared" si="6"/>
        <v>4655830.4</v>
      </c>
      <c r="Q15" s="59">
        <v>199</v>
      </c>
      <c r="R15" s="22">
        <f t="shared" si="7"/>
        <v>71232585.27</v>
      </c>
    </row>
    <row r="16" spans="1:18" ht="14.4">
      <c r="A16" s="33">
        <v>11</v>
      </c>
      <c r="B16" s="10" t="s">
        <v>20</v>
      </c>
      <c r="C16" s="26">
        <v>7217</v>
      </c>
      <c r="D16" s="29">
        <v>6452</v>
      </c>
      <c r="E16" s="36">
        <f t="shared" si="1"/>
        <v>89.40002771234586</v>
      </c>
      <c r="F16" s="17">
        <v>321500817</v>
      </c>
      <c r="G16" s="3">
        <v>10839993</v>
      </c>
      <c r="H16" s="3">
        <v>16121938</v>
      </c>
      <c r="I16" s="3">
        <v>347787</v>
      </c>
      <c r="J16" s="4">
        <v>348810535</v>
      </c>
      <c r="K16" s="42">
        <f t="shared" si="2"/>
        <v>32150081.7</v>
      </c>
      <c r="L16" s="55">
        <f t="shared" si="0"/>
        <v>34461258.93000001</v>
      </c>
      <c r="M16" s="55">
        <f t="shared" si="3"/>
        <v>1083999.3</v>
      </c>
      <c r="N16" s="56">
        <f t="shared" si="4"/>
        <v>150.20081751420258</v>
      </c>
      <c r="O16" s="57">
        <f t="shared" si="5"/>
        <v>6638871.720000001</v>
      </c>
      <c r="P16" s="58">
        <f t="shared" si="6"/>
        <v>1612193.8</v>
      </c>
      <c r="Q16" s="59">
        <v>199</v>
      </c>
      <c r="R16" s="22">
        <f t="shared" si="7"/>
        <v>73250212.35000001</v>
      </c>
    </row>
    <row r="17" spans="1:18" ht="14.4">
      <c r="A17" s="33">
        <v>12</v>
      </c>
      <c r="B17" s="10" t="s">
        <v>21</v>
      </c>
      <c r="C17" s="26">
        <f>VLOOKUP(B17,Elanikud!A12:B119,2,)</f>
        <v>13127</v>
      </c>
      <c r="D17" s="29">
        <f>VLOOKUP(B17,Kodanikud!A12:B105,2,FALSE)</f>
        <v>12676</v>
      </c>
      <c r="E17" s="36">
        <f t="shared" si="1"/>
        <v>96.56433305401082</v>
      </c>
      <c r="F17" s="17">
        <v>242448993</v>
      </c>
      <c r="G17" s="3">
        <v>2166515</v>
      </c>
      <c r="H17" s="3">
        <v>51876752</v>
      </c>
      <c r="I17" s="3">
        <v>405498</v>
      </c>
      <c r="J17" s="4">
        <v>296897758</v>
      </c>
      <c r="K17" s="42">
        <f t="shared" si="2"/>
        <v>24244899.3</v>
      </c>
      <c r="L17" s="55">
        <f t="shared" si="0"/>
        <v>24740417.25</v>
      </c>
      <c r="M17" s="55">
        <f t="shared" si="3"/>
        <v>216651.5</v>
      </c>
      <c r="N17" s="56">
        <f t="shared" si="4"/>
        <v>16.504266016606994</v>
      </c>
      <c r="O17" s="57">
        <f t="shared" si="5"/>
        <v>13363212.629999999</v>
      </c>
      <c r="P17" s="58">
        <f t="shared" si="6"/>
        <v>5187675.2</v>
      </c>
      <c r="Q17" s="59">
        <v>199</v>
      </c>
      <c r="R17" s="22">
        <f t="shared" si="7"/>
        <v>62348529.17999999</v>
      </c>
    </row>
    <row r="18" spans="1:18" ht="14.4">
      <c r="A18" s="33">
        <v>13</v>
      </c>
      <c r="B18" s="10" t="s">
        <v>22</v>
      </c>
      <c r="C18" s="26">
        <f>VLOOKUP(B18,Elanikud!A13:B120,2,)</f>
        <v>11459</v>
      </c>
      <c r="D18" s="29">
        <f>VLOOKUP(B18,Kodanikud!A13:B106,2,FALSE)</f>
        <v>7730</v>
      </c>
      <c r="E18" s="36">
        <f t="shared" si="1"/>
        <v>67.45789335893184</v>
      </c>
      <c r="F18" s="17">
        <v>58845058</v>
      </c>
      <c r="G18" s="3">
        <v>2710285</v>
      </c>
      <c r="H18" s="3">
        <v>12987641</v>
      </c>
      <c r="I18" s="3">
        <v>716735</v>
      </c>
      <c r="J18" s="4">
        <v>75259719</v>
      </c>
      <c r="K18" s="42">
        <f t="shared" si="2"/>
        <v>5884505.8</v>
      </c>
      <c r="L18" s="55">
        <f t="shared" si="0"/>
        <v>6525339.15</v>
      </c>
      <c r="M18" s="55">
        <f t="shared" si="3"/>
        <v>271028.5</v>
      </c>
      <c r="N18" s="56">
        <f t="shared" si="4"/>
        <v>23.65202024609477</v>
      </c>
      <c r="O18" s="57">
        <f t="shared" si="5"/>
        <v>3394696.04</v>
      </c>
      <c r="P18" s="58">
        <f t="shared" si="6"/>
        <v>1298764.1</v>
      </c>
      <c r="Q18" s="59">
        <v>199</v>
      </c>
      <c r="R18" s="22">
        <f t="shared" si="7"/>
        <v>15804540.989999998</v>
      </c>
    </row>
    <row r="19" spans="1:18" ht="14.4">
      <c r="A19" s="33">
        <v>14</v>
      </c>
      <c r="B19" s="10" t="s">
        <v>23</v>
      </c>
      <c r="C19" s="26">
        <f>VLOOKUP(B19,Elanikud!A14:B121,2,)</f>
        <v>4843</v>
      </c>
      <c r="D19" s="29">
        <f>VLOOKUP(B19,Kodanikud!A14:B107,2,FALSE)</f>
        <v>4677</v>
      </c>
      <c r="E19" s="36">
        <f t="shared" si="1"/>
        <v>96.57237249638654</v>
      </c>
      <c r="F19" s="17">
        <v>97174819</v>
      </c>
      <c r="G19" s="3">
        <v>883501</v>
      </c>
      <c r="H19" s="3">
        <v>8870449</v>
      </c>
      <c r="I19" s="3">
        <v>202904</v>
      </c>
      <c r="J19" s="4">
        <v>107131673</v>
      </c>
      <c r="K19" s="42">
        <f t="shared" si="2"/>
        <v>9717481.9</v>
      </c>
      <c r="L19" s="55">
        <f t="shared" si="0"/>
        <v>9923307.510000002</v>
      </c>
      <c r="M19" s="55">
        <f t="shared" si="3"/>
        <v>88350.1</v>
      </c>
      <c r="N19" s="56">
        <f t="shared" si="4"/>
        <v>18.24284534379517</v>
      </c>
      <c r="O19" s="57">
        <f t="shared" si="5"/>
        <v>2856861.92</v>
      </c>
      <c r="P19" s="58">
        <f t="shared" si="6"/>
        <v>887044.9</v>
      </c>
      <c r="Q19" s="59">
        <v>199</v>
      </c>
      <c r="R19" s="22">
        <f t="shared" si="7"/>
        <v>22497651.330000006</v>
      </c>
    </row>
    <row r="20" spans="1:18" ht="14.4">
      <c r="A20" s="33">
        <v>15</v>
      </c>
      <c r="B20" s="10" t="s">
        <v>24</v>
      </c>
      <c r="C20" s="26">
        <f>VLOOKUP(B20,Elanikud!A15:B122,2,)</f>
        <v>13434</v>
      </c>
      <c r="D20" s="29">
        <f>VLOOKUP(B20,Kodanikud!A15:B108,2,FALSE)</f>
        <v>13083</v>
      </c>
      <c r="E20" s="36">
        <f t="shared" si="1"/>
        <v>97.38722644037516</v>
      </c>
      <c r="F20" s="17">
        <v>291906290</v>
      </c>
      <c r="G20" s="3">
        <v>5920429</v>
      </c>
      <c r="H20" s="3">
        <v>11680774</v>
      </c>
      <c r="I20" s="3">
        <v>1491663</v>
      </c>
      <c r="J20" s="4">
        <v>310999156</v>
      </c>
      <c r="K20" s="42">
        <f t="shared" si="2"/>
        <v>29190629</v>
      </c>
      <c r="L20" s="55">
        <f t="shared" si="0"/>
        <v>30583085.39</v>
      </c>
      <c r="M20" s="55">
        <f t="shared" si="3"/>
        <v>592042.9</v>
      </c>
      <c r="N20" s="56">
        <f t="shared" si="4"/>
        <v>44.070485335715354</v>
      </c>
      <c r="O20" s="57">
        <f t="shared" si="5"/>
        <v>5536108.369999999</v>
      </c>
      <c r="P20" s="58">
        <f t="shared" si="6"/>
        <v>1168077.4</v>
      </c>
      <c r="Q20" s="59">
        <v>199</v>
      </c>
      <c r="R20" s="22">
        <f t="shared" si="7"/>
        <v>65309822.76</v>
      </c>
    </row>
    <row r="21" spans="1:18" ht="15.75" customHeight="1">
      <c r="A21" s="33">
        <v>16</v>
      </c>
      <c r="B21" s="10" t="s">
        <v>25</v>
      </c>
      <c r="C21" s="26">
        <f>VLOOKUP(B21,Elanikud!A16:B123,2,)</f>
        <v>4811</v>
      </c>
      <c r="D21" s="29">
        <f>VLOOKUP(B21,Kodanikud!A16:B109,2,FALSE)</f>
        <v>4684</v>
      </c>
      <c r="E21" s="36">
        <f t="shared" si="1"/>
        <v>97.36021617127416</v>
      </c>
      <c r="F21" s="17">
        <v>118770950</v>
      </c>
      <c r="G21" s="3">
        <v>501864</v>
      </c>
      <c r="H21" s="3">
        <v>20185424</v>
      </c>
      <c r="I21" s="3">
        <v>179570</v>
      </c>
      <c r="J21" s="4">
        <v>139637808</v>
      </c>
      <c r="K21" s="42">
        <f t="shared" si="2"/>
        <v>11877095</v>
      </c>
      <c r="L21" s="55">
        <f t="shared" si="0"/>
        <v>12000443.44</v>
      </c>
      <c r="M21" s="55">
        <f t="shared" si="3"/>
        <v>50186.4</v>
      </c>
      <c r="N21" s="56">
        <f t="shared" si="4"/>
        <v>10.431594263146955</v>
      </c>
      <c r="O21" s="57">
        <f t="shared" si="5"/>
        <v>5446401.24</v>
      </c>
      <c r="P21" s="58">
        <f t="shared" si="6"/>
        <v>2018542.4</v>
      </c>
      <c r="Q21" s="59">
        <v>199</v>
      </c>
      <c r="R21" s="22">
        <f t="shared" si="7"/>
        <v>29323939.68</v>
      </c>
    </row>
    <row r="22" spans="1:18" ht="15.75" customHeight="1">
      <c r="A22" s="33">
        <v>17</v>
      </c>
      <c r="B22" s="10" t="s">
        <v>26</v>
      </c>
      <c r="C22" s="26">
        <f>VLOOKUP(B22,Elanikud!A17:B124,2,)</f>
        <v>6100</v>
      </c>
      <c r="D22" s="29">
        <f>VLOOKUP(B22,Kodanikud!A17:B110,2,FALSE)</f>
        <v>5936</v>
      </c>
      <c r="E22" s="36">
        <f t="shared" si="1"/>
        <v>97.31147540983606</v>
      </c>
      <c r="F22" s="17">
        <v>152841242</v>
      </c>
      <c r="G22" s="3">
        <v>1326013</v>
      </c>
      <c r="H22" s="3">
        <v>17360346</v>
      </c>
      <c r="I22" s="3">
        <v>2679681</v>
      </c>
      <c r="J22" s="4">
        <v>174207282</v>
      </c>
      <c r="K22" s="42">
        <f t="shared" si="2"/>
        <v>15284124.2</v>
      </c>
      <c r="L22" s="55">
        <f t="shared" si="0"/>
        <v>15830555.030000001</v>
      </c>
      <c r="M22" s="55">
        <f t="shared" si="3"/>
        <v>132601.3</v>
      </c>
      <c r="N22" s="56">
        <f t="shared" si="4"/>
        <v>21.737918032786883</v>
      </c>
      <c r="O22" s="57">
        <f t="shared" si="5"/>
        <v>5468849.99</v>
      </c>
      <c r="P22" s="58">
        <f t="shared" si="6"/>
        <v>1736034.6</v>
      </c>
      <c r="Q22" s="59">
        <v>199</v>
      </c>
      <c r="R22" s="22">
        <f t="shared" si="7"/>
        <v>36583529.22</v>
      </c>
    </row>
    <row r="23" spans="1:18" ht="15.75" customHeight="1">
      <c r="A23" s="33">
        <v>18</v>
      </c>
      <c r="B23" s="10" t="s">
        <v>27</v>
      </c>
      <c r="C23" s="26">
        <f>VLOOKUP(B23,Elanikud!A18:B125,2,)</f>
        <v>5432</v>
      </c>
      <c r="D23" s="29">
        <f>VLOOKUP(B23,Kodanikud!A18:B111,2,FALSE)</f>
        <v>5217</v>
      </c>
      <c r="E23" s="36">
        <f t="shared" si="1"/>
        <v>96.0419734904271</v>
      </c>
      <c r="F23" s="17">
        <v>91414321</v>
      </c>
      <c r="G23" s="3">
        <v>990496</v>
      </c>
      <c r="H23" s="3">
        <v>19619024</v>
      </c>
      <c r="I23" s="3">
        <v>182321</v>
      </c>
      <c r="J23" s="4">
        <v>112206162</v>
      </c>
      <c r="K23" s="42">
        <f t="shared" si="2"/>
        <v>9141432.1</v>
      </c>
      <c r="L23" s="55">
        <f t="shared" si="0"/>
        <v>9367668.36</v>
      </c>
      <c r="M23" s="55">
        <f t="shared" si="3"/>
        <v>99049.6</v>
      </c>
      <c r="N23" s="56">
        <f t="shared" si="4"/>
        <v>18.234462444771726</v>
      </c>
      <c r="O23" s="57">
        <f t="shared" si="5"/>
        <v>5054193.56</v>
      </c>
      <c r="P23" s="58">
        <f t="shared" si="6"/>
        <v>1961902.4</v>
      </c>
      <c r="Q23" s="59">
        <v>199</v>
      </c>
      <c r="R23" s="22">
        <f t="shared" si="7"/>
        <v>23563294.02</v>
      </c>
    </row>
    <row r="24" spans="1:18" ht="15.75" customHeight="1">
      <c r="A24" s="33">
        <v>19</v>
      </c>
      <c r="B24" s="10" t="s">
        <v>28</v>
      </c>
      <c r="C24" s="26">
        <v>10387</v>
      </c>
      <c r="D24" s="29">
        <v>9292</v>
      </c>
      <c r="E24" s="36">
        <f t="shared" si="1"/>
        <v>89.45797631654953</v>
      </c>
      <c r="F24" s="17">
        <v>172842704</v>
      </c>
      <c r="G24" s="3">
        <v>15824651</v>
      </c>
      <c r="H24" s="3">
        <v>19288668</v>
      </c>
      <c r="I24" s="3">
        <v>1142218</v>
      </c>
      <c r="J24" s="4">
        <v>209098241</v>
      </c>
      <c r="K24" s="42">
        <f t="shared" si="2"/>
        <v>17284270.4</v>
      </c>
      <c r="L24" s="55">
        <f t="shared" si="0"/>
        <v>20721668.910000004</v>
      </c>
      <c r="M24" s="55">
        <f t="shared" si="3"/>
        <v>1582465.1</v>
      </c>
      <c r="N24" s="56">
        <f t="shared" si="4"/>
        <v>152.35054394916725</v>
      </c>
      <c r="O24" s="57">
        <f t="shared" si="5"/>
        <v>5904691.300000001</v>
      </c>
      <c r="P24" s="58">
        <f t="shared" si="6"/>
        <v>1928866.8</v>
      </c>
      <c r="Q24" s="59">
        <v>199</v>
      </c>
      <c r="R24" s="22">
        <f t="shared" si="7"/>
        <v>43910630.61</v>
      </c>
    </row>
    <row r="25" spans="1:18" ht="15.75" customHeight="1">
      <c r="A25" s="33">
        <v>20</v>
      </c>
      <c r="B25" s="10" t="s">
        <v>29</v>
      </c>
      <c r="C25" s="26">
        <f>VLOOKUP(B25,Elanikud!A20:B127,2,)</f>
        <v>691</v>
      </c>
      <c r="D25" s="29">
        <f>VLOOKUP(B25,Kodanikud!A19:B113,2,FALSE)</f>
        <v>689</v>
      </c>
      <c r="E25" s="36">
        <f t="shared" si="1"/>
        <v>99.71056439942113</v>
      </c>
      <c r="F25" s="17">
        <v>8831770</v>
      </c>
      <c r="G25" s="3">
        <v>596510</v>
      </c>
      <c r="H25" s="3">
        <v>143619</v>
      </c>
      <c r="I25" s="3">
        <v>71294</v>
      </c>
      <c r="J25" s="4">
        <v>9643193</v>
      </c>
      <c r="K25" s="42">
        <f t="shared" si="2"/>
        <v>883177</v>
      </c>
      <c r="L25" s="55">
        <f t="shared" si="0"/>
        <v>1015573.5</v>
      </c>
      <c r="M25" s="55">
        <f t="shared" si="3"/>
        <v>59651</v>
      </c>
      <c r="N25" s="56">
        <f t="shared" si="4"/>
        <v>86.32561505065124</v>
      </c>
      <c r="O25" s="57">
        <f t="shared" si="5"/>
        <v>126320.03</v>
      </c>
      <c r="P25" s="58">
        <f t="shared" si="6"/>
        <v>14361.9</v>
      </c>
      <c r="Q25" s="59">
        <v>199</v>
      </c>
      <c r="R25" s="22">
        <f t="shared" si="7"/>
        <v>2025070.53</v>
      </c>
    </row>
    <row r="26" spans="1:18" ht="15.75" customHeight="1">
      <c r="A26" s="33">
        <v>21</v>
      </c>
      <c r="B26" s="10" t="s">
        <v>30</v>
      </c>
      <c r="C26" s="26">
        <v>6364</v>
      </c>
      <c r="D26" s="29">
        <v>6105</v>
      </c>
      <c r="E26" s="36">
        <f t="shared" si="1"/>
        <v>95.93023255813954</v>
      </c>
      <c r="F26" s="17">
        <v>252259934</v>
      </c>
      <c r="G26" s="3">
        <v>4323402</v>
      </c>
      <c r="H26" s="3">
        <v>6502959</v>
      </c>
      <c r="I26" s="3">
        <v>493394</v>
      </c>
      <c r="J26" s="4">
        <v>263579689</v>
      </c>
      <c r="K26" s="42">
        <f t="shared" si="2"/>
        <v>25225993.4</v>
      </c>
      <c r="L26" s="55">
        <f t="shared" si="0"/>
        <v>26183247.22</v>
      </c>
      <c r="M26" s="55">
        <f t="shared" si="3"/>
        <v>432340.2</v>
      </c>
      <c r="N26" s="56">
        <f t="shared" si="4"/>
        <v>67.9352922690132</v>
      </c>
      <c r="O26" s="57">
        <f t="shared" si="5"/>
        <v>3942494.0699999994</v>
      </c>
      <c r="P26" s="58">
        <f t="shared" si="6"/>
        <v>650295.9</v>
      </c>
      <c r="Q26" s="59">
        <v>199</v>
      </c>
      <c r="R26" s="22">
        <f t="shared" si="7"/>
        <v>55351734.69</v>
      </c>
    </row>
    <row r="27" spans="1:18" ht="15.75" customHeight="1">
      <c r="A27" s="33">
        <v>22</v>
      </c>
      <c r="B27" s="10" t="s">
        <v>31</v>
      </c>
      <c r="C27" s="26">
        <f>VLOOKUP(B27,Elanikud!A22:B129,2,)</f>
        <v>7768</v>
      </c>
      <c r="D27" s="29">
        <f>VLOOKUP(B27,Kodanikud!A20:B115,2,FALSE)</f>
        <v>7315</v>
      </c>
      <c r="E27" s="36">
        <f t="shared" si="1"/>
        <v>94.16838311019568</v>
      </c>
      <c r="F27" s="17">
        <v>167023186</v>
      </c>
      <c r="G27" s="3">
        <v>5013861</v>
      </c>
      <c r="H27" s="3">
        <v>11094182</v>
      </c>
      <c r="I27" s="3">
        <v>686375</v>
      </c>
      <c r="J27" s="4">
        <v>183817604</v>
      </c>
      <c r="K27" s="42">
        <f t="shared" si="2"/>
        <v>16702318.6</v>
      </c>
      <c r="L27" s="55">
        <f t="shared" si="0"/>
        <v>17823866.91</v>
      </c>
      <c r="M27" s="55">
        <f t="shared" si="3"/>
        <v>501386.1</v>
      </c>
      <c r="N27" s="56">
        <f t="shared" si="4"/>
        <v>64.54506951596292</v>
      </c>
      <c r="O27" s="57">
        <f t="shared" si="5"/>
        <v>4075511.33</v>
      </c>
      <c r="P27" s="58">
        <f t="shared" si="6"/>
        <v>1109418.2</v>
      </c>
      <c r="Q27" s="59">
        <v>199</v>
      </c>
      <c r="R27" s="22">
        <f t="shared" si="7"/>
        <v>38601696.839999996</v>
      </c>
    </row>
    <row r="28" spans="1:18" ht="15.75" customHeight="1">
      <c r="A28" s="33">
        <v>23</v>
      </c>
      <c r="B28" s="10" t="s">
        <v>32</v>
      </c>
      <c r="C28" s="26">
        <f>VLOOKUP(B28,Elanikud!A23:B130,2,)</f>
        <v>32296</v>
      </c>
      <c r="D28" s="29">
        <f>VLOOKUP(B28,Kodanikud!A21:B116,2,FALSE)</f>
        <v>17365</v>
      </c>
      <c r="E28" s="36">
        <f t="shared" si="1"/>
        <v>53.768268516224914</v>
      </c>
      <c r="F28" s="17">
        <v>31122747</v>
      </c>
      <c r="G28" s="3">
        <v>2223866</v>
      </c>
      <c r="H28" s="3">
        <v>3511467</v>
      </c>
      <c r="I28" s="3">
        <v>2270529</v>
      </c>
      <c r="J28" s="4">
        <v>39128609</v>
      </c>
      <c r="K28" s="42">
        <f t="shared" si="2"/>
        <v>3112274.7</v>
      </c>
      <c r="L28" s="55">
        <f t="shared" si="0"/>
        <v>3806339.46</v>
      </c>
      <c r="M28" s="55">
        <f t="shared" si="3"/>
        <v>222386.6</v>
      </c>
      <c r="N28" s="56">
        <f t="shared" si="4"/>
        <v>6.885886797126579</v>
      </c>
      <c r="O28" s="57">
        <f t="shared" si="5"/>
        <v>1298393.73</v>
      </c>
      <c r="P28" s="58">
        <f t="shared" si="6"/>
        <v>351146.7</v>
      </c>
      <c r="Q28" s="59">
        <v>199</v>
      </c>
      <c r="R28" s="22">
        <f t="shared" si="7"/>
        <v>8217007.890000001</v>
      </c>
    </row>
    <row r="29" spans="1:18" ht="15.75" customHeight="1">
      <c r="A29" s="33">
        <v>24</v>
      </c>
      <c r="B29" s="10" t="s">
        <v>33</v>
      </c>
      <c r="C29" s="26">
        <v>7700</v>
      </c>
      <c r="D29" s="29">
        <v>7334</v>
      </c>
      <c r="E29" s="36">
        <f t="shared" si="1"/>
        <v>95.24675324675324</v>
      </c>
      <c r="F29" s="17">
        <v>137005217</v>
      </c>
      <c r="G29" s="3">
        <v>3010820</v>
      </c>
      <c r="H29" s="3">
        <v>31066083</v>
      </c>
      <c r="I29" s="3">
        <v>922271</v>
      </c>
      <c r="J29" s="4">
        <v>172004391</v>
      </c>
      <c r="K29" s="42">
        <f t="shared" si="2"/>
        <v>13700521.7</v>
      </c>
      <c r="L29" s="55">
        <f t="shared" si="0"/>
        <v>14425021</v>
      </c>
      <c r="M29" s="55">
        <f t="shared" si="3"/>
        <v>301082</v>
      </c>
      <c r="N29" s="56">
        <f t="shared" si="4"/>
        <v>39.10155844155844</v>
      </c>
      <c r="O29" s="57">
        <f t="shared" si="5"/>
        <v>7995379.409999999</v>
      </c>
      <c r="P29" s="58">
        <f t="shared" si="6"/>
        <v>3106608.3</v>
      </c>
      <c r="Q29" s="59">
        <v>199</v>
      </c>
      <c r="R29" s="22">
        <f t="shared" si="7"/>
        <v>36120922.11</v>
      </c>
    </row>
    <row r="30" spans="1:18" ht="15.75" customHeight="1">
      <c r="A30" s="33">
        <v>25</v>
      </c>
      <c r="B30" s="10" t="s">
        <v>34</v>
      </c>
      <c r="C30" s="26">
        <v>6614</v>
      </c>
      <c r="D30" s="29">
        <v>6350</v>
      </c>
      <c r="E30" s="36">
        <f t="shared" si="1"/>
        <v>96.00846688841851</v>
      </c>
      <c r="F30" s="17">
        <v>193747516</v>
      </c>
      <c r="G30" s="3">
        <v>1987752</v>
      </c>
      <c r="H30" s="3">
        <v>45327454</v>
      </c>
      <c r="I30" s="3">
        <v>1310786</v>
      </c>
      <c r="J30" s="4">
        <v>242373508</v>
      </c>
      <c r="K30" s="42">
        <f t="shared" si="2"/>
        <v>19374751.6</v>
      </c>
      <c r="L30" s="55">
        <f t="shared" si="0"/>
        <v>19923258.120000005</v>
      </c>
      <c r="M30" s="55">
        <f t="shared" si="3"/>
        <v>198775.2</v>
      </c>
      <c r="N30" s="56">
        <f t="shared" si="4"/>
        <v>30.053704263683098</v>
      </c>
      <c r="O30" s="57">
        <f t="shared" si="5"/>
        <v>11600426.96</v>
      </c>
      <c r="P30" s="58">
        <f t="shared" si="6"/>
        <v>4532745.4</v>
      </c>
      <c r="Q30" s="59">
        <v>199</v>
      </c>
      <c r="R30" s="22">
        <f t="shared" si="7"/>
        <v>50898436.68000001</v>
      </c>
    </row>
    <row r="31" spans="1:18" ht="15.75" customHeight="1">
      <c r="A31" s="33">
        <v>26</v>
      </c>
      <c r="B31" s="10" t="s">
        <v>35</v>
      </c>
      <c r="C31" s="26">
        <v>2498</v>
      </c>
      <c r="D31" s="29">
        <v>1275</v>
      </c>
      <c r="E31" s="36">
        <f t="shared" si="1"/>
        <v>51.04083266613291</v>
      </c>
      <c r="F31" s="17">
        <v>11953416</v>
      </c>
      <c r="G31" s="3">
        <v>1212955</v>
      </c>
      <c r="H31" s="3">
        <v>493105</v>
      </c>
      <c r="I31" s="3">
        <v>165642</v>
      </c>
      <c r="J31" s="4">
        <v>13825118</v>
      </c>
      <c r="K31" s="42">
        <f t="shared" si="2"/>
        <v>1195341.6</v>
      </c>
      <c r="L31" s="55">
        <f t="shared" si="0"/>
        <v>1466626.35</v>
      </c>
      <c r="M31" s="55">
        <f t="shared" si="3"/>
        <v>121295.5</v>
      </c>
      <c r="N31" s="56">
        <f t="shared" si="4"/>
        <v>48.55704563650921</v>
      </c>
      <c r="O31" s="57">
        <f t="shared" si="5"/>
        <v>241306.83000000002</v>
      </c>
      <c r="P31" s="58">
        <f t="shared" si="6"/>
        <v>49310.5</v>
      </c>
      <c r="Q31" s="59">
        <v>199</v>
      </c>
      <c r="R31" s="22">
        <f t="shared" si="7"/>
        <v>2903274.7800000003</v>
      </c>
    </row>
    <row r="32" spans="1:18" ht="15.75" customHeight="1">
      <c r="A32" s="33">
        <v>27</v>
      </c>
      <c r="B32" s="10" t="s">
        <v>36</v>
      </c>
      <c r="C32" s="26">
        <f>VLOOKUP(B32,Elanikud!A27:B134,2,)</f>
        <v>5737</v>
      </c>
      <c r="D32" s="29">
        <f>VLOOKUP(B32,Kodanikud!A25:B120,2,FALSE)</f>
        <v>5467</v>
      </c>
      <c r="E32" s="36">
        <f t="shared" si="1"/>
        <v>95.29370751263727</v>
      </c>
      <c r="F32" s="17">
        <v>130596638</v>
      </c>
      <c r="G32" s="3">
        <v>2460083</v>
      </c>
      <c r="H32" s="3">
        <v>5602989</v>
      </c>
      <c r="I32" s="3">
        <v>282346</v>
      </c>
      <c r="J32" s="4">
        <v>138942056</v>
      </c>
      <c r="K32" s="42">
        <f t="shared" si="2"/>
        <v>13059663.8</v>
      </c>
      <c r="L32" s="55">
        <f t="shared" si="0"/>
        <v>13604515.83</v>
      </c>
      <c r="M32" s="55">
        <f t="shared" si="3"/>
        <v>246008.3</v>
      </c>
      <c r="N32" s="56">
        <f t="shared" si="4"/>
        <v>42.88100052292138</v>
      </c>
      <c r="O32" s="57">
        <f t="shared" si="5"/>
        <v>2513652.13</v>
      </c>
      <c r="P32" s="58">
        <f t="shared" si="6"/>
        <v>560298.9</v>
      </c>
      <c r="Q32" s="59">
        <v>199</v>
      </c>
      <c r="R32" s="22">
        <f t="shared" si="7"/>
        <v>29177831.76</v>
      </c>
    </row>
    <row r="33" spans="1:18" ht="15.75" customHeight="1">
      <c r="A33" s="33">
        <v>28</v>
      </c>
      <c r="B33" s="10" t="s">
        <v>37</v>
      </c>
      <c r="C33" s="26">
        <v>13604</v>
      </c>
      <c r="D33" s="29">
        <v>10478</v>
      </c>
      <c r="E33" s="36">
        <f t="shared" si="1"/>
        <v>77.02146427521316</v>
      </c>
      <c r="F33" s="17">
        <v>278129866</v>
      </c>
      <c r="G33" s="3">
        <v>6964994</v>
      </c>
      <c r="H33" s="3">
        <v>38214455</v>
      </c>
      <c r="I33" s="3">
        <v>1519826</v>
      </c>
      <c r="J33" s="4">
        <v>324829141</v>
      </c>
      <c r="K33" s="42">
        <f t="shared" si="2"/>
        <v>27812986.6</v>
      </c>
      <c r="L33" s="55">
        <f t="shared" si="0"/>
        <v>29427617.94</v>
      </c>
      <c r="M33" s="55">
        <f t="shared" si="3"/>
        <v>696499.4</v>
      </c>
      <c r="N33" s="56">
        <f t="shared" si="4"/>
        <v>51.19813290208762</v>
      </c>
      <c r="O33" s="57">
        <f t="shared" si="5"/>
        <v>10973515.07</v>
      </c>
      <c r="P33" s="58">
        <f t="shared" si="6"/>
        <v>3821445.5</v>
      </c>
      <c r="Q33" s="59">
        <v>199</v>
      </c>
      <c r="R33" s="22">
        <f t="shared" si="7"/>
        <v>68214119.61000001</v>
      </c>
    </row>
    <row r="34" spans="1:18" ht="15.75" customHeight="1">
      <c r="A34" s="33">
        <v>29</v>
      </c>
      <c r="B34" s="10" t="s">
        <v>38</v>
      </c>
      <c r="C34" s="26">
        <f>VLOOKUP(B34,Elanikud!A29:B136,2,)</f>
        <v>7269</v>
      </c>
      <c r="D34" s="29">
        <f>VLOOKUP(B34,Kodanikud!A27:B122,2,FALSE)</f>
        <v>6926</v>
      </c>
      <c r="E34" s="36">
        <f t="shared" si="1"/>
        <v>95.28133168248728</v>
      </c>
      <c r="F34" s="17">
        <v>184994922</v>
      </c>
      <c r="G34" s="3">
        <v>1902985</v>
      </c>
      <c r="H34" s="3">
        <v>51722573</v>
      </c>
      <c r="I34" s="3">
        <v>387912</v>
      </c>
      <c r="J34" s="4">
        <v>239008392</v>
      </c>
      <c r="K34" s="42">
        <f t="shared" si="2"/>
        <v>18499492.2</v>
      </c>
      <c r="L34" s="55">
        <f t="shared" si="0"/>
        <v>18937910.25</v>
      </c>
      <c r="M34" s="55">
        <f t="shared" si="3"/>
        <v>190298.5</v>
      </c>
      <c r="N34" s="56">
        <f t="shared" si="4"/>
        <v>26.179460723620856</v>
      </c>
      <c r="O34" s="57">
        <f t="shared" si="5"/>
        <v>12754359.870000001</v>
      </c>
      <c r="P34" s="58">
        <f t="shared" si="6"/>
        <v>5172257.3</v>
      </c>
      <c r="Q34" s="59">
        <v>199</v>
      </c>
      <c r="R34" s="22">
        <f t="shared" si="7"/>
        <v>50191762.32000001</v>
      </c>
    </row>
    <row r="35" spans="1:18" ht="15.75" customHeight="1">
      <c r="A35" s="33">
        <v>30</v>
      </c>
      <c r="B35" s="10" t="s">
        <v>39</v>
      </c>
      <c r="C35" s="26">
        <f>VLOOKUP(B35,Elanikud!A30:B137,2,)</f>
        <v>5198</v>
      </c>
      <c r="D35" s="29">
        <f>VLOOKUP(B35,Kodanikud!A28:B123,2,FALSE)</f>
        <v>5047</v>
      </c>
      <c r="E35" s="36">
        <f t="shared" si="1"/>
        <v>97.0950365525202</v>
      </c>
      <c r="F35" s="17">
        <v>162749211</v>
      </c>
      <c r="G35" s="3">
        <v>1201260</v>
      </c>
      <c r="H35" s="3">
        <v>50777704</v>
      </c>
      <c r="I35" s="3">
        <v>280013</v>
      </c>
      <c r="J35" s="4">
        <v>215008188</v>
      </c>
      <c r="K35" s="42">
        <f t="shared" si="2"/>
        <v>16274921.1</v>
      </c>
      <c r="L35" s="55">
        <f t="shared" si="0"/>
        <v>16555187.000000002</v>
      </c>
      <c r="M35" s="55">
        <f t="shared" si="3"/>
        <v>120126</v>
      </c>
      <c r="N35" s="56">
        <f t="shared" si="4"/>
        <v>23.11004232397076</v>
      </c>
      <c r="O35" s="57">
        <f t="shared" si="5"/>
        <v>12321611.379999999</v>
      </c>
      <c r="P35" s="58">
        <f t="shared" si="6"/>
        <v>5077770.4</v>
      </c>
      <c r="Q35" s="59">
        <v>199</v>
      </c>
      <c r="R35" s="22">
        <f t="shared" si="7"/>
        <v>45151719.480000004</v>
      </c>
    </row>
    <row r="36" spans="1:18" ht="15.75" customHeight="1">
      <c r="A36" s="33">
        <v>31</v>
      </c>
      <c r="B36" s="10" t="s">
        <v>40</v>
      </c>
      <c r="C36" s="26">
        <v>8188</v>
      </c>
      <c r="D36" s="29">
        <v>6437</v>
      </c>
      <c r="E36" s="36">
        <f t="shared" si="1"/>
        <v>78.61504640937959</v>
      </c>
      <c r="F36" s="17">
        <v>61335140</v>
      </c>
      <c r="G36" s="3">
        <v>1468824</v>
      </c>
      <c r="H36" s="3">
        <v>45744388</v>
      </c>
      <c r="I36" s="3">
        <v>977631</v>
      </c>
      <c r="J36" s="4">
        <v>109525983</v>
      </c>
      <c r="K36" s="42">
        <f t="shared" si="2"/>
        <v>6133514</v>
      </c>
      <c r="L36" s="55">
        <f t="shared" si="0"/>
        <v>6539730.14</v>
      </c>
      <c r="M36" s="55">
        <f t="shared" si="3"/>
        <v>146882.4</v>
      </c>
      <c r="N36" s="56">
        <f t="shared" si="4"/>
        <v>17.938739618954568</v>
      </c>
      <c r="O36" s="57">
        <f t="shared" si="5"/>
        <v>10327212.290000001</v>
      </c>
      <c r="P36" s="58">
        <f t="shared" si="6"/>
        <v>4574438.8</v>
      </c>
      <c r="Q36" s="59">
        <v>199</v>
      </c>
      <c r="R36" s="22">
        <f t="shared" si="7"/>
        <v>23000456.43</v>
      </c>
    </row>
    <row r="37" spans="1:18" ht="15.75" customHeight="1">
      <c r="A37" s="33">
        <v>32</v>
      </c>
      <c r="B37" s="10" t="s">
        <v>41</v>
      </c>
      <c r="C37" s="26">
        <v>16040</v>
      </c>
      <c r="D37" s="29">
        <v>9291</v>
      </c>
      <c r="E37" s="36">
        <f t="shared" si="1"/>
        <v>57.92394014962593</v>
      </c>
      <c r="F37" s="17">
        <v>364079927</v>
      </c>
      <c r="G37" s="3">
        <v>13603592</v>
      </c>
      <c r="H37" s="3">
        <v>11863091</v>
      </c>
      <c r="I37" s="3">
        <v>1898770</v>
      </c>
      <c r="J37" s="4">
        <v>391445380</v>
      </c>
      <c r="K37" s="42">
        <f t="shared" si="2"/>
        <v>36407992.7</v>
      </c>
      <c r="L37" s="55">
        <f t="shared" si="0"/>
        <v>39454624.02</v>
      </c>
      <c r="M37" s="55">
        <f t="shared" si="3"/>
        <v>1360359.2</v>
      </c>
      <c r="N37" s="56">
        <f t="shared" si="4"/>
        <v>84.81042394014962</v>
      </c>
      <c r="O37" s="57">
        <f t="shared" si="5"/>
        <v>6340913.08</v>
      </c>
      <c r="P37" s="58">
        <f t="shared" si="6"/>
        <v>1186309.1</v>
      </c>
      <c r="Q37" s="59">
        <v>199</v>
      </c>
      <c r="R37" s="22">
        <f t="shared" si="7"/>
        <v>82203529.8</v>
      </c>
    </row>
    <row r="38" spans="1:18" ht="15.75" customHeight="1">
      <c r="A38" s="33">
        <v>33</v>
      </c>
      <c r="B38" s="10" t="s">
        <v>42</v>
      </c>
      <c r="C38" s="26">
        <f>VLOOKUP(B38,Elanikud!A33:B140,2,)</f>
        <v>2080</v>
      </c>
      <c r="D38" s="29">
        <f>VLOOKUP(B38,Kodanikud!A30:B126,2,FALSE)</f>
        <v>2007</v>
      </c>
      <c r="E38" s="36">
        <f t="shared" si="1"/>
        <v>96.49038461538461</v>
      </c>
      <c r="F38" s="17">
        <v>37497641</v>
      </c>
      <c r="G38" s="3">
        <v>617103</v>
      </c>
      <c r="H38" s="3">
        <v>4067070</v>
      </c>
      <c r="I38" s="3">
        <v>67048</v>
      </c>
      <c r="J38" s="4">
        <v>42248862</v>
      </c>
      <c r="K38" s="42">
        <f t="shared" si="2"/>
        <v>3749764.1</v>
      </c>
      <c r="L38" s="55">
        <f aca="true" t="shared" si="8" ref="L38:L69">F38*0.1+G38*0.21+I38*0.1</f>
        <v>3886060.53</v>
      </c>
      <c r="M38" s="55">
        <f t="shared" si="3"/>
        <v>61710.3</v>
      </c>
      <c r="N38" s="56">
        <f t="shared" si="4"/>
        <v>29.668413461538464</v>
      </c>
      <c r="O38" s="57">
        <f t="shared" si="5"/>
        <v>1236436.39</v>
      </c>
      <c r="P38" s="58">
        <f t="shared" si="6"/>
        <v>406707</v>
      </c>
      <c r="Q38" s="59">
        <v>199</v>
      </c>
      <c r="R38" s="22">
        <f t="shared" si="7"/>
        <v>8872261.02</v>
      </c>
    </row>
    <row r="39" spans="1:18" ht="15.75" customHeight="1">
      <c r="A39" s="33">
        <v>34</v>
      </c>
      <c r="B39" s="10" t="s">
        <v>43</v>
      </c>
      <c r="C39" s="26">
        <f>VLOOKUP(B39,Elanikud!A34:B141,2,)</f>
        <v>7268</v>
      </c>
      <c r="D39" s="29">
        <f>VLOOKUP(B39,Kodanikud!A31:B127,2,FALSE)</f>
        <v>7067</v>
      </c>
      <c r="E39" s="36">
        <f t="shared" si="1"/>
        <v>97.23445239405613</v>
      </c>
      <c r="F39" s="17">
        <v>180506653</v>
      </c>
      <c r="G39" s="3">
        <v>876443</v>
      </c>
      <c r="H39" s="3">
        <v>34941588</v>
      </c>
      <c r="I39" s="3">
        <v>828037</v>
      </c>
      <c r="J39" s="4">
        <v>217152721</v>
      </c>
      <c r="K39" s="42">
        <f t="shared" si="2"/>
        <v>18050665.3</v>
      </c>
      <c r="L39" s="55">
        <f t="shared" si="8"/>
        <v>18317522.03</v>
      </c>
      <c r="M39" s="55">
        <f t="shared" si="3"/>
        <v>87644.3</v>
      </c>
      <c r="N39" s="56">
        <f t="shared" si="4"/>
        <v>12.058929554210238</v>
      </c>
      <c r="O39" s="57">
        <f t="shared" si="5"/>
        <v>9233884.08</v>
      </c>
      <c r="P39" s="58">
        <f t="shared" si="6"/>
        <v>3494158.8</v>
      </c>
      <c r="Q39" s="59">
        <v>199</v>
      </c>
      <c r="R39" s="22">
        <f t="shared" si="7"/>
        <v>45602071.41</v>
      </c>
    </row>
    <row r="40" spans="1:18" ht="15.75" customHeight="1">
      <c r="A40" s="33">
        <v>35</v>
      </c>
      <c r="B40" s="10" t="s">
        <v>44</v>
      </c>
      <c r="C40" s="26">
        <v>5291</v>
      </c>
      <c r="D40" s="29">
        <v>4907</v>
      </c>
      <c r="E40" s="36">
        <f t="shared" si="1"/>
        <v>92.74239274239274</v>
      </c>
      <c r="F40" s="17">
        <v>129968122</v>
      </c>
      <c r="G40" s="3">
        <v>1709832</v>
      </c>
      <c r="H40" s="3">
        <v>34011418</v>
      </c>
      <c r="I40" s="3">
        <v>309748</v>
      </c>
      <c r="J40" s="4">
        <v>165999120</v>
      </c>
      <c r="K40" s="42">
        <f t="shared" si="2"/>
        <v>12996812.2</v>
      </c>
      <c r="L40" s="55">
        <f t="shared" si="8"/>
        <v>13386851.720000003</v>
      </c>
      <c r="M40" s="55">
        <f t="shared" si="3"/>
        <v>170983.2</v>
      </c>
      <c r="N40" s="56">
        <f t="shared" si="4"/>
        <v>32.31585711585712</v>
      </c>
      <c r="O40" s="57">
        <f t="shared" si="5"/>
        <v>8476151.28</v>
      </c>
      <c r="P40" s="58">
        <f t="shared" si="6"/>
        <v>3401141.8</v>
      </c>
      <c r="Q40" s="59">
        <v>199</v>
      </c>
      <c r="R40" s="22">
        <f t="shared" si="7"/>
        <v>34859815.2</v>
      </c>
    </row>
    <row r="41" spans="1:18" ht="15.75" customHeight="1">
      <c r="A41" s="33">
        <v>36</v>
      </c>
      <c r="B41" s="10" t="s">
        <v>45</v>
      </c>
      <c r="C41" s="26">
        <f>VLOOKUP(B41,Elanikud!A36:B143,2,)</f>
        <v>7548</v>
      </c>
      <c r="D41" s="29">
        <f>VLOOKUP(B41,Kodanikud!A33:B129,2,FALSE)</f>
        <v>7267</v>
      </c>
      <c r="E41" s="36">
        <f t="shared" si="1"/>
        <v>96.27715951245362</v>
      </c>
      <c r="F41" s="17">
        <v>199268999</v>
      </c>
      <c r="G41" s="3">
        <v>1214507</v>
      </c>
      <c r="H41" s="3">
        <v>38718153</v>
      </c>
      <c r="I41" s="3">
        <v>551904</v>
      </c>
      <c r="J41" s="4">
        <v>239753563</v>
      </c>
      <c r="K41" s="42">
        <f t="shared" si="2"/>
        <v>19926899.9</v>
      </c>
      <c r="L41" s="55">
        <f t="shared" si="8"/>
        <v>20237136.77</v>
      </c>
      <c r="M41" s="55">
        <f t="shared" si="3"/>
        <v>121450.7</v>
      </c>
      <c r="N41" s="56">
        <f t="shared" si="4"/>
        <v>16.090447800741916</v>
      </c>
      <c r="O41" s="57">
        <f t="shared" si="5"/>
        <v>10184211.559999999</v>
      </c>
      <c r="P41" s="58">
        <f t="shared" si="6"/>
        <v>3871815.3</v>
      </c>
      <c r="Q41" s="59">
        <v>199</v>
      </c>
      <c r="R41" s="22">
        <f t="shared" si="7"/>
        <v>50348248.230000004</v>
      </c>
    </row>
    <row r="42" spans="1:18" ht="15.75" customHeight="1">
      <c r="A42" s="33">
        <v>37</v>
      </c>
      <c r="B42" s="10" t="s">
        <v>46</v>
      </c>
      <c r="C42" s="26">
        <v>53625</v>
      </c>
      <c r="D42" s="29">
        <v>26253</v>
      </c>
      <c r="E42" s="36">
        <f t="shared" si="1"/>
        <v>48.95664335664336</v>
      </c>
      <c r="F42" s="17">
        <v>89699211</v>
      </c>
      <c r="G42" s="3">
        <v>10816134</v>
      </c>
      <c r="H42" s="3">
        <v>9843419</v>
      </c>
      <c r="I42" s="3">
        <v>15046511</v>
      </c>
      <c r="J42" s="4">
        <v>125405275</v>
      </c>
      <c r="K42" s="42">
        <f t="shared" si="2"/>
        <v>8969921.1</v>
      </c>
      <c r="L42" s="55">
        <f t="shared" si="8"/>
        <v>12745960.34</v>
      </c>
      <c r="M42" s="55">
        <f t="shared" si="3"/>
        <v>1081613.4</v>
      </c>
      <c r="N42" s="56">
        <f t="shared" si="4"/>
        <v>20.16994685314685</v>
      </c>
      <c r="O42" s="57">
        <f t="shared" si="5"/>
        <v>4619226.3100000005</v>
      </c>
      <c r="P42" s="58">
        <f t="shared" si="6"/>
        <v>984341.9</v>
      </c>
      <c r="Q42" s="59">
        <v>199</v>
      </c>
      <c r="R42" s="22">
        <f t="shared" si="7"/>
        <v>26335107.75</v>
      </c>
    </row>
    <row r="43" spans="1:18" ht="15.75" customHeight="1">
      <c r="A43" s="33">
        <v>38</v>
      </c>
      <c r="B43" s="10" t="s">
        <v>47</v>
      </c>
      <c r="C43" s="26">
        <v>4773</v>
      </c>
      <c r="D43" s="29">
        <v>2721</v>
      </c>
      <c r="E43" s="36">
        <f t="shared" si="1"/>
        <v>57.00817096165933</v>
      </c>
      <c r="F43" s="17">
        <v>118267640</v>
      </c>
      <c r="G43" s="3">
        <v>5931632</v>
      </c>
      <c r="H43" s="3">
        <v>41204287</v>
      </c>
      <c r="I43" s="3">
        <v>1004404</v>
      </c>
      <c r="J43" s="4">
        <v>166407963</v>
      </c>
      <c r="K43" s="42">
        <f t="shared" si="2"/>
        <v>11826764</v>
      </c>
      <c r="L43" s="55">
        <f t="shared" si="8"/>
        <v>13172847.120000001</v>
      </c>
      <c r="M43" s="55">
        <f t="shared" si="3"/>
        <v>593163.2</v>
      </c>
      <c r="N43" s="56">
        <f t="shared" si="4"/>
        <v>124.27471192122354</v>
      </c>
      <c r="O43" s="57">
        <f t="shared" si="5"/>
        <v>9946061.11</v>
      </c>
      <c r="P43" s="58">
        <f t="shared" si="6"/>
        <v>4120428.7</v>
      </c>
      <c r="Q43" s="59">
        <v>199</v>
      </c>
      <c r="R43" s="22">
        <f t="shared" si="7"/>
        <v>34945672.230000004</v>
      </c>
    </row>
    <row r="44" spans="1:18" ht="15.75" customHeight="1">
      <c r="A44" s="33">
        <v>39</v>
      </c>
      <c r="B44" s="10" t="s">
        <v>48</v>
      </c>
      <c r="C44" s="26">
        <f>VLOOKUP(B44,Elanikud!A39:B146,2,)</f>
        <v>4443</v>
      </c>
      <c r="D44" s="29">
        <f>VLOOKUP(B44,Kodanikud!A35:B132,2,FALSE)</f>
        <v>4357</v>
      </c>
      <c r="E44" s="36">
        <f t="shared" si="1"/>
        <v>98.06437092054918</v>
      </c>
      <c r="F44" s="17">
        <v>105226324</v>
      </c>
      <c r="G44" s="3">
        <v>1401831</v>
      </c>
      <c r="H44" s="3">
        <v>5560570</v>
      </c>
      <c r="I44" s="3">
        <v>604815</v>
      </c>
      <c r="J44" s="4">
        <v>112793540</v>
      </c>
      <c r="K44" s="42">
        <f t="shared" si="2"/>
        <v>10522632.4</v>
      </c>
      <c r="L44" s="55">
        <f t="shared" si="8"/>
        <v>10877498.41</v>
      </c>
      <c r="M44" s="55">
        <f t="shared" si="3"/>
        <v>140183.1</v>
      </c>
      <c r="N44" s="56">
        <f t="shared" si="4"/>
        <v>31.55145172180959</v>
      </c>
      <c r="O44" s="57">
        <f t="shared" si="5"/>
        <v>2286512.59</v>
      </c>
      <c r="P44" s="58">
        <f t="shared" si="6"/>
        <v>556057</v>
      </c>
      <c r="Q44" s="59">
        <v>199</v>
      </c>
      <c r="R44" s="22">
        <f t="shared" si="7"/>
        <v>23686643.400000002</v>
      </c>
    </row>
    <row r="45" spans="1:18" ht="15.75" customHeight="1">
      <c r="A45" s="33">
        <v>40</v>
      </c>
      <c r="B45" s="10" t="s">
        <v>49</v>
      </c>
      <c r="C45" s="26">
        <f>VLOOKUP(B45,Elanikud!A40:B147,2,)</f>
        <v>6541</v>
      </c>
      <c r="D45" s="29">
        <f>VLOOKUP(B45,Kodanikud!A36:B133,2,FALSE)</f>
        <v>6302</v>
      </c>
      <c r="E45" s="36">
        <f t="shared" si="1"/>
        <v>96.3461244458034</v>
      </c>
      <c r="F45" s="17">
        <v>138933871</v>
      </c>
      <c r="G45" s="3">
        <v>2214844</v>
      </c>
      <c r="H45" s="3">
        <v>13152553</v>
      </c>
      <c r="I45" s="3">
        <v>614544</v>
      </c>
      <c r="J45" s="4">
        <v>154915812</v>
      </c>
      <c r="K45" s="42">
        <f t="shared" si="2"/>
        <v>13893387.1</v>
      </c>
      <c r="L45" s="55">
        <f t="shared" si="8"/>
        <v>14419958.740000002</v>
      </c>
      <c r="M45" s="55">
        <f t="shared" si="3"/>
        <v>221484.4</v>
      </c>
      <c r="N45" s="56">
        <f t="shared" si="4"/>
        <v>33.86093869438923</v>
      </c>
      <c r="O45" s="57">
        <f t="shared" si="5"/>
        <v>4218974.68</v>
      </c>
      <c r="P45" s="58">
        <f t="shared" si="6"/>
        <v>1315255.3</v>
      </c>
      <c r="Q45" s="59">
        <v>199</v>
      </c>
      <c r="R45" s="22">
        <f t="shared" si="7"/>
        <v>32532320.520000003</v>
      </c>
    </row>
    <row r="46" spans="1:18" ht="15.75" customHeight="1">
      <c r="A46" s="33">
        <v>41</v>
      </c>
      <c r="B46" s="10" t="s">
        <v>50</v>
      </c>
      <c r="C46" s="26">
        <v>10289</v>
      </c>
      <c r="D46" s="29">
        <v>9683</v>
      </c>
      <c r="E46" s="36">
        <f t="shared" si="1"/>
        <v>94.11021479249683</v>
      </c>
      <c r="F46" s="17">
        <v>108076768</v>
      </c>
      <c r="G46" s="3">
        <v>3570581</v>
      </c>
      <c r="H46" s="3">
        <v>18758674</v>
      </c>
      <c r="I46" s="3">
        <v>317088</v>
      </c>
      <c r="J46" s="4">
        <v>130723111</v>
      </c>
      <c r="K46" s="42">
        <f t="shared" si="2"/>
        <v>10807676.8</v>
      </c>
      <c r="L46" s="55">
        <f t="shared" si="8"/>
        <v>11589207.610000001</v>
      </c>
      <c r="M46" s="55">
        <f t="shared" si="3"/>
        <v>357058.1</v>
      </c>
      <c r="N46" s="56">
        <f t="shared" si="4"/>
        <v>34.70289629701623</v>
      </c>
      <c r="O46" s="57">
        <f t="shared" si="5"/>
        <v>5054968.899999999</v>
      </c>
      <c r="P46" s="58">
        <f t="shared" si="6"/>
        <v>1875867.4</v>
      </c>
      <c r="Q46" s="59">
        <v>199</v>
      </c>
      <c r="R46" s="22">
        <f t="shared" si="7"/>
        <v>27451853.310000002</v>
      </c>
    </row>
    <row r="47" spans="1:18" ht="15.75" customHeight="1">
      <c r="A47" s="33">
        <v>42</v>
      </c>
      <c r="B47" s="10" t="s">
        <v>51</v>
      </c>
      <c r="C47" s="26">
        <f>VLOOKUP(B47,Elanikud!A42:B149,2,)</f>
        <v>5329</v>
      </c>
      <c r="D47" s="29">
        <f>VLOOKUP(B47,Kodanikud!A37:B135,2,FALSE)</f>
        <v>5056</v>
      </c>
      <c r="E47" s="36">
        <f t="shared" si="1"/>
        <v>94.87708763370239</v>
      </c>
      <c r="F47" s="17">
        <v>128909231</v>
      </c>
      <c r="G47" s="3">
        <v>1715684</v>
      </c>
      <c r="H47" s="3">
        <v>35699554</v>
      </c>
      <c r="I47" s="3">
        <v>396171</v>
      </c>
      <c r="J47" s="4">
        <v>166720640</v>
      </c>
      <c r="K47" s="42">
        <f t="shared" si="2"/>
        <v>12890923.1</v>
      </c>
      <c r="L47" s="55">
        <f t="shared" si="8"/>
        <v>13290833.840000002</v>
      </c>
      <c r="M47" s="55">
        <f t="shared" si="3"/>
        <v>171568.4</v>
      </c>
      <c r="N47" s="56">
        <f t="shared" si="4"/>
        <v>32.195233627322196</v>
      </c>
      <c r="O47" s="57">
        <f t="shared" si="5"/>
        <v>8829577.46</v>
      </c>
      <c r="P47" s="58">
        <f t="shared" si="6"/>
        <v>3569955.4</v>
      </c>
      <c r="Q47" s="59">
        <v>199</v>
      </c>
      <c r="R47" s="22">
        <f t="shared" si="7"/>
        <v>35011334.400000006</v>
      </c>
    </row>
    <row r="48" spans="1:18" ht="15.75" customHeight="1">
      <c r="A48" s="33">
        <v>43</v>
      </c>
      <c r="B48" s="10" t="s">
        <v>52</v>
      </c>
      <c r="C48" s="26">
        <f>VLOOKUP(B48,Elanikud!A43:B150,2,)</f>
        <v>51874</v>
      </c>
      <c r="D48" s="29">
        <f>VLOOKUP(B48,Kodanikud!A38:B136,2,FALSE)</f>
        <v>46717</v>
      </c>
      <c r="E48" s="36">
        <f t="shared" si="1"/>
        <v>90.05860353934534</v>
      </c>
      <c r="F48" s="17">
        <v>960764256</v>
      </c>
      <c r="G48" s="3">
        <v>110859392</v>
      </c>
      <c r="H48" s="3">
        <v>49480925</v>
      </c>
      <c r="I48" s="3">
        <v>10521902</v>
      </c>
      <c r="J48" s="4">
        <v>1131626475</v>
      </c>
      <c r="K48" s="42">
        <f t="shared" si="2"/>
        <v>96076425.6</v>
      </c>
      <c r="L48" s="55">
        <f t="shared" si="8"/>
        <v>120409088.12000002</v>
      </c>
      <c r="M48" s="55">
        <f t="shared" si="3"/>
        <v>11085939.2</v>
      </c>
      <c r="N48" s="56">
        <f t="shared" si="4"/>
        <v>213.70897173921423</v>
      </c>
      <c r="O48" s="57">
        <f t="shared" si="5"/>
        <v>21156046.03</v>
      </c>
      <c r="P48" s="58">
        <f t="shared" si="6"/>
        <v>4948092.5</v>
      </c>
      <c r="Q48" s="59">
        <v>199</v>
      </c>
      <c r="R48" s="22">
        <f t="shared" si="7"/>
        <v>237641559.75000003</v>
      </c>
    </row>
    <row r="49" spans="1:18" ht="15.75" customHeight="1">
      <c r="A49" s="33">
        <v>44</v>
      </c>
      <c r="B49" s="10" t="s">
        <v>53</v>
      </c>
      <c r="C49" s="26">
        <f>VLOOKUP(B49,Elanikud!A44:B151,2,)</f>
        <v>7976</v>
      </c>
      <c r="D49" s="29">
        <f>VLOOKUP(B49,Kodanikud!A39:B137,2,FALSE)</f>
        <v>7680</v>
      </c>
      <c r="E49" s="36">
        <f t="shared" si="1"/>
        <v>96.28886659979939</v>
      </c>
      <c r="F49" s="17">
        <v>159016011</v>
      </c>
      <c r="G49" s="3">
        <v>923578</v>
      </c>
      <c r="H49" s="3">
        <v>34746645</v>
      </c>
      <c r="I49" s="3">
        <v>234616</v>
      </c>
      <c r="J49" s="4">
        <v>194920850</v>
      </c>
      <c r="K49" s="42">
        <f t="shared" si="2"/>
        <v>15901601.1</v>
      </c>
      <c r="L49" s="55">
        <f t="shared" si="8"/>
        <v>16119014.080000002</v>
      </c>
      <c r="M49" s="55">
        <f t="shared" si="3"/>
        <v>92357.8</v>
      </c>
      <c r="N49" s="56">
        <f t="shared" si="4"/>
        <v>11.579463390170512</v>
      </c>
      <c r="O49" s="57">
        <f t="shared" si="5"/>
        <v>8912763.32</v>
      </c>
      <c r="P49" s="58">
        <f t="shared" si="6"/>
        <v>3474664.5</v>
      </c>
      <c r="Q49" s="59">
        <v>199</v>
      </c>
      <c r="R49" s="22">
        <f t="shared" si="7"/>
        <v>40933378.5</v>
      </c>
    </row>
    <row r="50" spans="1:18" ht="15.75" customHeight="1">
      <c r="A50" s="33">
        <v>45</v>
      </c>
      <c r="B50" s="10" t="s">
        <v>54</v>
      </c>
      <c r="C50" s="26">
        <f>VLOOKUP(B50,Elanikud!A45:B152,2,)</f>
        <v>7899</v>
      </c>
      <c r="D50" s="29">
        <f>VLOOKUP(B50,Kodanikud!A40:B138,2,FALSE)</f>
        <v>7652</v>
      </c>
      <c r="E50" s="36">
        <f t="shared" si="1"/>
        <v>96.87302190150652</v>
      </c>
      <c r="F50" s="17">
        <v>167495624</v>
      </c>
      <c r="G50" s="3">
        <v>1100681</v>
      </c>
      <c r="H50" s="3">
        <v>46157711</v>
      </c>
      <c r="I50" s="3">
        <v>206245</v>
      </c>
      <c r="J50" s="4">
        <v>214960261</v>
      </c>
      <c r="K50" s="42">
        <f t="shared" si="2"/>
        <v>16749562.4</v>
      </c>
      <c r="L50" s="55">
        <f t="shared" si="8"/>
        <v>17001329.91</v>
      </c>
      <c r="M50" s="55">
        <f t="shared" si="3"/>
        <v>110068.1</v>
      </c>
      <c r="N50" s="56">
        <f t="shared" si="4"/>
        <v>13.934434738574504</v>
      </c>
      <c r="O50" s="57">
        <f t="shared" si="5"/>
        <v>11390762.5</v>
      </c>
      <c r="P50" s="58">
        <f t="shared" si="6"/>
        <v>4615771.1</v>
      </c>
      <c r="Q50" s="59">
        <v>199</v>
      </c>
      <c r="R50" s="22">
        <f t="shared" si="7"/>
        <v>45141654.81</v>
      </c>
    </row>
    <row r="51" spans="1:18" ht="15.75" customHeight="1">
      <c r="A51" s="33">
        <v>46</v>
      </c>
      <c r="B51" s="10" t="s">
        <v>55</v>
      </c>
      <c r="C51" s="26">
        <v>9484</v>
      </c>
      <c r="D51" s="29">
        <v>9129</v>
      </c>
      <c r="E51" s="36">
        <f t="shared" si="1"/>
        <v>96.25685364824969</v>
      </c>
      <c r="F51" s="17">
        <v>191255955</v>
      </c>
      <c r="G51" s="3">
        <v>1694176</v>
      </c>
      <c r="H51" s="3">
        <v>39535685</v>
      </c>
      <c r="I51" s="3">
        <v>328214</v>
      </c>
      <c r="J51" s="4">
        <v>232814030</v>
      </c>
      <c r="K51" s="42">
        <f t="shared" si="2"/>
        <v>19125595.5</v>
      </c>
      <c r="L51" s="55">
        <f t="shared" si="8"/>
        <v>19514193.86</v>
      </c>
      <c r="M51" s="55">
        <f t="shared" si="3"/>
        <v>169417.6</v>
      </c>
      <c r="N51" s="56">
        <f t="shared" si="4"/>
        <v>17.863517503163223</v>
      </c>
      <c r="O51" s="57">
        <f t="shared" si="5"/>
        <v>10251156.94</v>
      </c>
      <c r="P51" s="58">
        <f t="shared" si="6"/>
        <v>3953568.5</v>
      </c>
      <c r="Q51" s="59">
        <v>199</v>
      </c>
      <c r="R51" s="22">
        <f t="shared" si="7"/>
        <v>48890946.3</v>
      </c>
    </row>
    <row r="52" spans="1:18" ht="15.75" customHeight="1">
      <c r="A52" s="33">
        <v>47</v>
      </c>
      <c r="B52" s="10" t="s">
        <v>56</v>
      </c>
      <c r="C52" s="26">
        <f>VLOOKUP(B52,Elanikud!A47:B154,2,)</f>
        <v>13435</v>
      </c>
      <c r="D52" s="29">
        <f>VLOOKUP(B52,Kodanikud!A41:B140,2,FALSE)</f>
        <v>13101</v>
      </c>
      <c r="E52" s="36">
        <f t="shared" si="1"/>
        <v>97.51395608485299</v>
      </c>
      <c r="F52" s="17">
        <v>186991940</v>
      </c>
      <c r="G52" s="3">
        <v>1808593</v>
      </c>
      <c r="H52" s="3">
        <v>28141684</v>
      </c>
      <c r="I52" s="3">
        <v>394041</v>
      </c>
      <c r="J52" s="4">
        <v>217336258</v>
      </c>
      <c r="K52" s="42">
        <f t="shared" si="2"/>
        <v>18699194</v>
      </c>
      <c r="L52" s="55">
        <f t="shared" si="8"/>
        <v>19118402.630000003</v>
      </c>
      <c r="M52" s="55">
        <f t="shared" si="3"/>
        <v>180859.3</v>
      </c>
      <c r="N52" s="56">
        <f t="shared" si="4"/>
        <v>13.461801265351692</v>
      </c>
      <c r="O52" s="57">
        <f t="shared" si="5"/>
        <v>7823017.549999999</v>
      </c>
      <c r="P52" s="58">
        <f t="shared" si="6"/>
        <v>2814168.4</v>
      </c>
      <c r="Q52" s="59">
        <v>199</v>
      </c>
      <c r="R52" s="22">
        <f t="shared" si="7"/>
        <v>45640614.18</v>
      </c>
    </row>
    <row r="53" spans="1:18" ht="15.75" customHeight="1">
      <c r="A53" s="33">
        <v>48</v>
      </c>
      <c r="B53" s="10" t="s">
        <v>57</v>
      </c>
      <c r="C53" s="26">
        <v>5344</v>
      </c>
      <c r="D53" s="29">
        <v>5164</v>
      </c>
      <c r="E53" s="36">
        <f t="shared" si="1"/>
        <v>96.63173652694611</v>
      </c>
      <c r="F53" s="17">
        <v>95443608</v>
      </c>
      <c r="G53" s="3">
        <v>3041680</v>
      </c>
      <c r="H53" s="3">
        <v>9626455</v>
      </c>
      <c r="I53" s="3">
        <v>285261</v>
      </c>
      <c r="J53" s="4">
        <v>108397004</v>
      </c>
      <c r="K53" s="42">
        <f t="shared" si="2"/>
        <v>9544360.8</v>
      </c>
      <c r="L53" s="55">
        <f t="shared" si="8"/>
        <v>10211639.700000001</v>
      </c>
      <c r="M53" s="55">
        <f t="shared" si="3"/>
        <v>304168</v>
      </c>
      <c r="N53" s="56">
        <f t="shared" si="4"/>
        <v>56.91766467065868</v>
      </c>
      <c r="O53" s="57">
        <f t="shared" si="5"/>
        <v>3007370.34</v>
      </c>
      <c r="P53" s="58">
        <f t="shared" si="6"/>
        <v>962645.5</v>
      </c>
      <c r="Q53" s="59">
        <v>199</v>
      </c>
      <c r="R53" s="22">
        <f t="shared" si="7"/>
        <v>22763370.84</v>
      </c>
    </row>
    <row r="54" spans="1:18" ht="15.75" customHeight="1">
      <c r="A54" s="33">
        <v>49</v>
      </c>
      <c r="B54" s="10" t="s">
        <v>58</v>
      </c>
      <c r="C54" s="26">
        <v>23147</v>
      </c>
      <c r="D54" s="29">
        <v>21634</v>
      </c>
      <c r="E54" s="36">
        <f t="shared" si="1"/>
        <v>93.4635157903832</v>
      </c>
      <c r="F54" s="17">
        <v>849979613</v>
      </c>
      <c r="G54" s="3">
        <v>30117369</v>
      </c>
      <c r="H54" s="3">
        <v>25657297</v>
      </c>
      <c r="I54" s="3">
        <v>537737</v>
      </c>
      <c r="J54" s="4">
        <v>906292016</v>
      </c>
      <c r="K54" s="42">
        <f t="shared" si="2"/>
        <v>84997961.3</v>
      </c>
      <c r="L54" s="55">
        <f t="shared" si="8"/>
        <v>91376382.49000001</v>
      </c>
      <c r="M54" s="55">
        <f t="shared" si="3"/>
        <v>3011736.9</v>
      </c>
      <c r="N54" s="56">
        <f t="shared" si="4"/>
        <v>130.11348770899036</v>
      </c>
      <c r="O54" s="57">
        <f t="shared" si="5"/>
        <v>13946979.57</v>
      </c>
      <c r="P54" s="58">
        <f t="shared" si="6"/>
        <v>2565729.7</v>
      </c>
      <c r="Q54" s="59">
        <v>199</v>
      </c>
      <c r="R54" s="22">
        <f t="shared" si="7"/>
        <v>190321323.36</v>
      </c>
    </row>
    <row r="55" spans="1:18" ht="15.75" customHeight="1">
      <c r="A55" s="33">
        <v>50</v>
      </c>
      <c r="B55" s="10" t="s">
        <v>59</v>
      </c>
      <c r="C55" s="26">
        <v>15134</v>
      </c>
      <c r="D55" s="29">
        <f>VLOOKUP(B55,Kodanikud!A44:B143,2,FALSE)</f>
        <v>13823</v>
      </c>
      <c r="E55" s="36">
        <f t="shared" si="1"/>
        <v>91.33738601823708</v>
      </c>
      <c r="F55" s="17">
        <v>98726990</v>
      </c>
      <c r="G55" s="3">
        <v>10558791</v>
      </c>
      <c r="H55" s="3">
        <v>1595207</v>
      </c>
      <c r="I55" s="3">
        <v>720702</v>
      </c>
      <c r="J55" s="4">
        <v>111601690</v>
      </c>
      <c r="K55" s="42">
        <f t="shared" si="2"/>
        <v>9872699</v>
      </c>
      <c r="L55" s="55">
        <f t="shared" si="8"/>
        <v>12162115.309999999</v>
      </c>
      <c r="M55" s="55">
        <f t="shared" si="3"/>
        <v>1055879.1</v>
      </c>
      <c r="N55" s="56">
        <f t="shared" si="4"/>
        <v>69.76867318620326</v>
      </c>
      <c r="O55" s="57">
        <f t="shared" si="5"/>
        <v>1401540.59</v>
      </c>
      <c r="P55" s="58">
        <f t="shared" si="6"/>
        <v>159520.7</v>
      </c>
      <c r="Q55" s="59">
        <v>199</v>
      </c>
      <c r="R55" s="22">
        <f t="shared" si="7"/>
        <v>23436354.9</v>
      </c>
    </row>
    <row r="56" spans="1:18" ht="15.75" customHeight="1">
      <c r="A56" s="33">
        <v>51</v>
      </c>
      <c r="B56" s="10" t="s">
        <v>60</v>
      </c>
      <c r="C56" s="26">
        <v>5649</v>
      </c>
      <c r="D56" s="29">
        <v>5317</v>
      </c>
      <c r="E56" s="36">
        <f t="shared" si="1"/>
        <v>94.1228536024075</v>
      </c>
      <c r="F56" s="17">
        <v>114182530</v>
      </c>
      <c r="G56" s="3">
        <v>1850947</v>
      </c>
      <c r="H56" s="3">
        <v>11139107</v>
      </c>
      <c r="I56" s="3">
        <v>327271</v>
      </c>
      <c r="J56" s="4">
        <v>127499855</v>
      </c>
      <c r="K56" s="42">
        <f t="shared" si="2"/>
        <v>11418253</v>
      </c>
      <c r="L56" s="55">
        <f t="shared" si="8"/>
        <v>11839678.969999999</v>
      </c>
      <c r="M56" s="55">
        <f t="shared" si="3"/>
        <v>185094.7</v>
      </c>
      <c r="N56" s="56">
        <f t="shared" si="4"/>
        <v>32.76592317224288</v>
      </c>
      <c r="O56" s="57">
        <f t="shared" si="5"/>
        <v>3517037.5800000005</v>
      </c>
      <c r="P56" s="58">
        <f t="shared" si="6"/>
        <v>1113910.7</v>
      </c>
      <c r="Q56" s="59">
        <v>199</v>
      </c>
      <c r="R56" s="22">
        <f t="shared" si="7"/>
        <v>26774969.55</v>
      </c>
    </row>
    <row r="57" spans="1:18" ht="15.75" customHeight="1">
      <c r="A57" s="33">
        <v>52</v>
      </c>
      <c r="B57" s="10" t="s">
        <v>61</v>
      </c>
      <c r="C57" s="26">
        <f>VLOOKUP(B57,Elanikud!A52:B159,2,)</f>
        <v>13228</v>
      </c>
      <c r="D57" s="29">
        <f>VLOOKUP(B57,Kodanikud!A46:B145,2,FALSE)</f>
        <v>12802</v>
      </c>
      <c r="E57" s="36">
        <f t="shared" si="1"/>
        <v>96.77955851224674</v>
      </c>
      <c r="F57" s="17">
        <v>199561645</v>
      </c>
      <c r="G57" s="3">
        <v>4178857</v>
      </c>
      <c r="H57" s="3">
        <v>27332444</v>
      </c>
      <c r="I57" s="3">
        <v>490065</v>
      </c>
      <c r="J57" s="4">
        <v>231563011</v>
      </c>
      <c r="K57" s="42">
        <f t="shared" si="2"/>
        <v>19956164.5</v>
      </c>
      <c r="L57" s="55">
        <f t="shared" si="8"/>
        <v>20882730.97</v>
      </c>
      <c r="M57" s="55">
        <f t="shared" si="3"/>
        <v>417885.7</v>
      </c>
      <c r="N57" s="56">
        <f t="shared" si="4"/>
        <v>31.590996371333535</v>
      </c>
      <c r="O57" s="57">
        <f t="shared" si="5"/>
        <v>7789336.840000001</v>
      </c>
      <c r="P57" s="58">
        <f t="shared" si="6"/>
        <v>2733244.4</v>
      </c>
      <c r="Q57" s="59">
        <v>199</v>
      </c>
      <c r="R57" s="22">
        <f t="shared" si="7"/>
        <v>48628232.31</v>
      </c>
    </row>
    <row r="58" spans="1:18" ht="15.75" customHeight="1">
      <c r="A58" s="33">
        <v>53</v>
      </c>
      <c r="B58" s="10" t="s">
        <v>62</v>
      </c>
      <c r="C58" s="26">
        <f>VLOOKUP(B58,Elanikud!A53:B160,2,)</f>
        <v>173</v>
      </c>
      <c r="D58" s="29">
        <f>VLOOKUP(B58,Kodanikud!A47:B146,2,FALSE)</f>
        <v>158</v>
      </c>
      <c r="E58" s="36">
        <f t="shared" si="1"/>
        <v>91.32947976878613</v>
      </c>
      <c r="F58" s="17">
        <v>2636238</v>
      </c>
      <c r="G58" s="3">
        <v>365661</v>
      </c>
      <c r="H58" s="3">
        <v>208177</v>
      </c>
      <c r="I58" s="3">
        <v>29773</v>
      </c>
      <c r="J58" s="4">
        <v>3239849</v>
      </c>
      <c r="K58" s="42">
        <f t="shared" si="2"/>
        <v>263623.8</v>
      </c>
      <c r="L58" s="55">
        <f t="shared" si="8"/>
        <v>343389.91</v>
      </c>
      <c r="M58" s="55">
        <f t="shared" si="3"/>
        <v>36566.1</v>
      </c>
      <c r="N58" s="56">
        <f t="shared" si="4"/>
        <v>211.36473988439306</v>
      </c>
      <c r="O58" s="57">
        <f t="shared" si="5"/>
        <v>73354.58</v>
      </c>
      <c r="P58" s="58">
        <f t="shared" si="6"/>
        <v>20817.7</v>
      </c>
      <c r="Q58" s="59">
        <v>199</v>
      </c>
      <c r="R58" s="22">
        <f t="shared" si="7"/>
        <v>680368.2899999999</v>
      </c>
    </row>
    <row r="59" spans="1:18" ht="15.75" customHeight="1">
      <c r="A59" s="33">
        <v>54</v>
      </c>
      <c r="B59" s="10" t="s">
        <v>63</v>
      </c>
      <c r="C59" s="26">
        <f>VLOOKUP(B59,Elanikud!A54:B161,2,)</f>
        <v>6123</v>
      </c>
      <c r="D59" s="29">
        <f>VLOOKUP(B59,Kodanikud!A48:B147,2,FALSE)</f>
        <v>5895</v>
      </c>
      <c r="E59" s="36">
        <f t="shared" si="1"/>
        <v>96.27633512983832</v>
      </c>
      <c r="F59" s="17">
        <v>108956483</v>
      </c>
      <c r="G59" s="3">
        <v>454910</v>
      </c>
      <c r="H59" s="3">
        <v>26372239</v>
      </c>
      <c r="I59" s="3">
        <v>465765</v>
      </c>
      <c r="J59" s="4">
        <v>136249397</v>
      </c>
      <c r="K59" s="42">
        <f t="shared" si="2"/>
        <v>10895648.3</v>
      </c>
      <c r="L59" s="55">
        <f t="shared" si="8"/>
        <v>11037755.9</v>
      </c>
      <c r="M59" s="55">
        <f t="shared" si="3"/>
        <v>45491</v>
      </c>
      <c r="N59" s="56">
        <f t="shared" si="4"/>
        <v>7.4295280091458435</v>
      </c>
      <c r="O59" s="57">
        <f t="shared" si="5"/>
        <v>6678969.170000001</v>
      </c>
      <c r="P59" s="58">
        <f t="shared" si="6"/>
        <v>2637223.9</v>
      </c>
      <c r="Q59" s="59">
        <v>199</v>
      </c>
      <c r="R59" s="22">
        <f t="shared" si="7"/>
        <v>28612373.370000005</v>
      </c>
    </row>
    <row r="60" spans="1:18" ht="15.75" customHeight="1">
      <c r="A60" s="33">
        <v>55</v>
      </c>
      <c r="B60" s="10" t="s">
        <v>64</v>
      </c>
      <c r="C60" s="26">
        <f>VLOOKUP(B60,Elanikud!A55:B162,2,)</f>
        <v>5253</v>
      </c>
      <c r="D60" s="29">
        <f>VLOOKUP(B60,Kodanikud!A49:B148,2,FALSE)</f>
        <v>5100</v>
      </c>
      <c r="E60" s="36">
        <f t="shared" si="1"/>
        <v>97.0873786407767</v>
      </c>
      <c r="F60" s="17">
        <v>127921434</v>
      </c>
      <c r="G60" s="3">
        <v>892078</v>
      </c>
      <c r="H60" s="3">
        <v>34875060</v>
      </c>
      <c r="I60" s="3">
        <v>362122</v>
      </c>
      <c r="J60" s="4">
        <v>164050694</v>
      </c>
      <c r="K60" s="42">
        <f t="shared" si="2"/>
        <v>12792143.4</v>
      </c>
      <c r="L60" s="55">
        <f t="shared" si="8"/>
        <v>13015691.98</v>
      </c>
      <c r="M60" s="55">
        <f t="shared" si="3"/>
        <v>89207.8</v>
      </c>
      <c r="N60" s="56">
        <f t="shared" si="4"/>
        <v>16.98225775747192</v>
      </c>
      <c r="O60" s="57">
        <f t="shared" si="5"/>
        <v>8642810.36</v>
      </c>
      <c r="P60" s="58">
        <f t="shared" si="6"/>
        <v>3487506</v>
      </c>
      <c r="Q60" s="59">
        <v>199</v>
      </c>
      <c r="R60" s="22">
        <f t="shared" si="7"/>
        <v>34450645.74</v>
      </c>
    </row>
    <row r="61" spans="1:18" ht="15.75" customHeight="1">
      <c r="A61" s="33">
        <v>56</v>
      </c>
      <c r="B61" s="10" t="s">
        <v>65</v>
      </c>
      <c r="C61" s="26">
        <f>VLOOKUP(B61,Elanikud!A56:B163,2,)</f>
        <v>4505</v>
      </c>
      <c r="D61" s="29">
        <f>VLOOKUP(B61,Kodanikud!A50:B149,2,FALSE)</f>
        <v>4298</v>
      </c>
      <c r="E61" s="36">
        <f t="shared" si="1"/>
        <v>95.40510543840178</v>
      </c>
      <c r="F61" s="17">
        <v>102496572</v>
      </c>
      <c r="G61" s="3">
        <v>712392</v>
      </c>
      <c r="H61" s="3">
        <v>67547116</v>
      </c>
      <c r="I61" s="3">
        <v>67887</v>
      </c>
      <c r="J61" s="4">
        <v>170823967</v>
      </c>
      <c r="K61" s="42">
        <f t="shared" si="2"/>
        <v>10249657.2</v>
      </c>
      <c r="L61" s="55">
        <f t="shared" si="8"/>
        <v>10406048.22</v>
      </c>
      <c r="M61" s="55">
        <f t="shared" si="3"/>
        <v>71239.2</v>
      </c>
      <c r="N61" s="56">
        <f t="shared" si="4"/>
        <v>15.813362930077691</v>
      </c>
      <c r="O61" s="57">
        <f t="shared" si="5"/>
        <v>15217327.65</v>
      </c>
      <c r="P61" s="58">
        <f t="shared" si="6"/>
        <v>6754711.6</v>
      </c>
      <c r="Q61" s="59">
        <v>199</v>
      </c>
      <c r="R61" s="22">
        <f t="shared" si="7"/>
        <v>35873033.07</v>
      </c>
    </row>
    <row r="62" spans="1:18" ht="15.75" customHeight="1">
      <c r="A62" s="33">
        <v>57</v>
      </c>
      <c r="B62" s="10" t="s">
        <v>66</v>
      </c>
      <c r="C62" s="26">
        <f>VLOOKUP(B62,Elanikud!A57:B164,2,)</f>
        <v>32296</v>
      </c>
      <c r="D62" s="29">
        <f>VLOOKUP(B62,Kodanikud!A50:B150,2,FALSE)</f>
        <v>30967</v>
      </c>
      <c r="E62" s="36">
        <f t="shared" si="1"/>
        <v>95.88493931136983</v>
      </c>
      <c r="F62" s="17">
        <v>490343750</v>
      </c>
      <c r="G62" s="3">
        <v>17789804</v>
      </c>
      <c r="H62" s="3">
        <v>74734056</v>
      </c>
      <c r="I62" s="3">
        <v>2314962</v>
      </c>
      <c r="J62" s="4">
        <v>585182572</v>
      </c>
      <c r="K62" s="42">
        <f t="shared" si="2"/>
        <v>49034375</v>
      </c>
      <c r="L62" s="55">
        <f t="shared" si="8"/>
        <v>53001730.04000001</v>
      </c>
      <c r="M62" s="55">
        <f t="shared" si="3"/>
        <v>1778980.4</v>
      </c>
      <c r="N62" s="56">
        <f t="shared" si="4"/>
        <v>55.08361406985385</v>
      </c>
      <c r="O62" s="57">
        <f t="shared" si="5"/>
        <v>20852235.08</v>
      </c>
      <c r="P62" s="58">
        <f t="shared" si="6"/>
        <v>7473405.6</v>
      </c>
      <c r="Q62" s="59">
        <v>199</v>
      </c>
      <c r="R62" s="22">
        <f t="shared" si="7"/>
        <v>122888340.12</v>
      </c>
    </row>
    <row r="63" spans="1:18" ht="15.75" customHeight="1">
      <c r="A63" s="33">
        <v>58</v>
      </c>
      <c r="B63" s="10" t="s">
        <v>67</v>
      </c>
      <c r="C63" s="26">
        <v>11644</v>
      </c>
      <c r="D63" s="29">
        <v>11161</v>
      </c>
      <c r="E63" s="36">
        <f t="shared" si="1"/>
        <v>95.85194091377534</v>
      </c>
      <c r="F63" s="17">
        <v>385737199</v>
      </c>
      <c r="G63" s="3">
        <v>14562572</v>
      </c>
      <c r="H63" s="3">
        <v>62720568</v>
      </c>
      <c r="I63" s="3">
        <v>2002435</v>
      </c>
      <c r="J63" s="4">
        <v>465022774</v>
      </c>
      <c r="K63" s="42">
        <f t="shared" si="2"/>
        <v>38573719.9</v>
      </c>
      <c r="L63" s="55">
        <f t="shared" si="8"/>
        <v>41832103.519999996</v>
      </c>
      <c r="M63" s="55">
        <f t="shared" si="3"/>
        <v>1456257.2</v>
      </c>
      <c r="N63" s="56">
        <f t="shared" si="4"/>
        <v>125.06502919958777</v>
      </c>
      <c r="O63" s="57">
        <f t="shared" si="5"/>
        <v>17248959.12</v>
      </c>
      <c r="P63" s="58">
        <f t="shared" si="6"/>
        <v>6272056.8</v>
      </c>
      <c r="Q63" s="59">
        <v>199</v>
      </c>
      <c r="R63" s="22">
        <f t="shared" si="7"/>
        <v>97654782.53999999</v>
      </c>
    </row>
    <row r="64" spans="1:18" ht="15.75" customHeight="1">
      <c r="A64" s="33">
        <v>59</v>
      </c>
      <c r="B64" s="10" t="s">
        <v>68</v>
      </c>
      <c r="C64" s="26">
        <v>25571</v>
      </c>
      <c r="D64" s="29">
        <v>24271</v>
      </c>
      <c r="E64" s="36">
        <f t="shared" si="1"/>
        <v>94.9161159125572</v>
      </c>
      <c r="F64" s="17">
        <v>636225342</v>
      </c>
      <c r="G64" s="3">
        <v>24902915</v>
      </c>
      <c r="H64" s="3">
        <v>33551235</v>
      </c>
      <c r="I64" s="3">
        <v>3718372</v>
      </c>
      <c r="J64" s="4">
        <v>698397864</v>
      </c>
      <c r="K64" s="42">
        <f t="shared" si="2"/>
        <v>63622534.2</v>
      </c>
      <c r="L64" s="55">
        <f t="shared" si="8"/>
        <v>69223983.55000001</v>
      </c>
      <c r="M64" s="55">
        <f t="shared" si="3"/>
        <v>2490291.5</v>
      </c>
      <c r="N64" s="56">
        <f t="shared" si="4"/>
        <v>97.38733330726214</v>
      </c>
      <c r="O64" s="57">
        <f t="shared" si="5"/>
        <v>13817033.69</v>
      </c>
      <c r="P64" s="58">
        <f t="shared" si="6"/>
        <v>3355123.5</v>
      </c>
      <c r="Q64" s="59">
        <v>199</v>
      </c>
      <c r="R64" s="22">
        <f t="shared" si="7"/>
        <v>146663551.44000003</v>
      </c>
    </row>
    <row r="65" spans="1:18" ht="15.75" customHeight="1">
      <c r="A65" s="33">
        <v>60</v>
      </c>
      <c r="B65" s="10" t="s">
        <v>69</v>
      </c>
      <c r="C65" s="26">
        <f>VLOOKUP(B65,Elanikud!A60:B167,2,)</f>
        <v>3197</v>
      </c>
      <c r="D65" s="29">
        <f>VLOOKUP(B65,Kodanikud!A53:B153,2,FALSE)</f>
        <v>3090</v>
      </c>
      <c r="E65" s="36">
        <f t="shared" si="1"/>
        <v>96.65311229277448</v>
      </c>
      <c r="F65" s="17">
        <v>81357973</v>
      </c>
      <c r="G65" s="3">
        <v>471632</v>
      </c>
      <c r="H65" s="3">
        <v>10443269</v>
      </c>
      <c r="I65" s="3">
        <v>197272</v>
      </c>
      <c r="J65" s="4">
        <v>92470146</v>
      </c>
      <c r="K65" s="42">
        <f t="shared" si="2"/>
        <v>8135797.3</v>
      </c>
      <c r="L65" s="55">
        <f t="shared" si="8"/>
        <v>8254567.220000001</v>
      </c>
      <c r="M65" s="55">
        <f t="shared" si="3"/>
        <v>47163.2</v>
      </c>
      <c r="N65" s="56">
        <f t="shared" si="4"/>
        <v>14.752330309665311</v>
      </c>
      <c r="O65" s="57">
        <f t="shared" si="5"/>
        <v>3028366.14</v>
      </c>
      <c r="P65" s="58">
        <f t="shared" si="6"/>
        <v>1044326.9</v>
      </c>
      <c r="Q65" s="59">
        <v>199</v>
      </c>
      <c r="R65" s="22">
        <f t="shared" si="7"/>
        <v>19418730.66</v>
      </c>
    </row>
    <row r="66" spans="1:18" ht="15.75" customHeight="1">
      <c r="A66" s="33">
        <v>61</v>
      </c>
      <c r="B66" s="10" t="s">
        <v>70</v>
      </c>
      <c r="C66" s="26">
        <v>12157</v>
      </c>
      <c r="D66" s="29">
        <v>4726</v>
      </c>
      <c r="E66" s="36">
        <f t="shared" si="1"/>
        <v>38.87472238216665</v>
      </c>
      <c r="F66" s="17">
        <v>22708748</v>
      </c>
      <c r="G66" s="3">
        <v>1702177</v>
      </c>
      <c r="H66" s="3">
        <v>2391021</v>
      </c>
      <c r="I66" s="3">
        <v>1433110</v>
      </c>
      <c r="J66" s="4">
        <v>28235056</v>
      </c>
      <c r="K66" s="42">
        <f t="shared" si="2"/>
        <v>2270874.8</v>
      </c>
      <c r="L66" s="55">
        <f t="shared" si="8"/>
        <v>2771642.97</v>
      </c>
      <c r="M66" s="55">
        <f t="shared" si="3"/>
        <v>170217.7</v>
      </c>
      <c r="N66" s="56">
        <f t="shared" si="4"/>
        <v>14.001620465575389</v>
      </c>
      <c r="O66" s="57">
        <f t="shared" si="5"/>
        <v>886843.99</v>
      </c>
      <c r="P66" s="58">
        <f t="shared" si="6"/>
        <v>239102.1</v>
      </c>
      <c r="Q66" s="59">
        <v>199</v>
      </c>
      <c r="R66" s="22">
        <f t="shared" si="7"/>
        <v>5929361.76</v>
      </c>
    </row>
    <row r="67" spans="1:18" ht="15.75" customHeight="1">
      <c r="A67" s="33">
        <v>62</v>
      </c>
      <c r="B67" s="10" t="s">
        <v>71</v>
      </c>
      <c r="C67" s="26">
        <v>458373</v>
      </c>
      <c r="D67" s="29">
        <v>340025</v>
      </c>
      <c r="E67" s="36">
        <f t="shared" si="1"/>
        <v>74.18085271165623</v>
      </c>
      <c r="F67" s="17">
        <v>10639588373</v>
      </c>
      <c r="G67" s="3">
        <v>1056071229</v>
      </c>
      <c r="H67" s="3">
        <v>368534114</v>
      </c>
      <c r="I67" s="3">
        <v>457602322</v>
      </c>
      <c r="J67" s="4">
        <v>12521796038</v>
      </c>
      <c r="K67" s="42">
        <f t="shared" si="2"/>
        <v>1063958837.3</v>
      </c>
      <c r="L67" s="55">
        <f t="shared" si="8"/>
        <v>1331494027.5900002</v>
      </c>
      <c r="M67" s="55">
        <f t="shared" si="3"/>
        <v>105607122.9</v>
      </c>
      <c r="N67" s="56">
        <f t="shared" si="4"/>
        <v>230.39560118069784</v>
      </c>
      <c r="O67" s="57">
        <f t="shared" si="5"/>
        <v>234124303.09000003</v>
      </c>
      <c r="P67" s="58">
        <f t="shared" si="6"/>
        <v>36853411.4</v>
      </c>
      <c r="Q67" s="59">
        <v>199</v>
      </c>
      <c r="R67" s="22">
        <f t="shared" si="7"/>
        <v>2629577167.9800005</v>
      </c>
    </row>
    <row r="68" spans="1:18" ht="15.75" customHeight="1">
      <c r="A68" s="33">
        <v>63</v>
      </c>
      <c r="B68" s="10" t="s">
        <v>72</v>
      </c>
      <c r="C68" s="26">
        <v>10626</v>
      </c>
      <c r="D68" s="29">
        <v>8989</v>
      </c>
      <c r="E68" s="36">
        <f t="shared" si="1"/>
        <v>84.59439111613025</v>
      </c>
      <c r="F68" s="17">
        <v>132397840</v>
      </c>
      <c r="G68" s="3">
        <v>2811123</v>
      </c>
      <c r="H68" s="3">
        <v>26329338</v>
      </c>
      <c r="I68" s="3">
        <v>814575</v>
      </c>
      <c r="J68" s="4">
        <v>162352876</v>
      </c>
      <c r="K68" s="42">
        <f t="shared" si="2"/>
        <v>13239784</v>
      </c>
      <c r="L68" s="55">
        <f t="shared" si="8"/>
        <v>13911577.33</v>
      </c>
      <c r="M68" s="55">
        <f t="shared" si="3"/>
        <v>281112.3</v>
      </c>
      <c r="N68" s="56">
        <f t="shared" si="4"/>
        <v>26.455138339920946</v>
      </c>
      <c r="O68" s="57">
        <f t="shared" si="5"/>
        <v>6942742.630000001</v>
      </c>
      <c r="P68" s="58">
        <f t="shared" si="6"/>
        <v>2632933.8</v>
      </c>
      <c r="Q68" s="59">
        <v>199</v>
      </c>
      <c r="R68" s="22">
        <f t="shared" si="7"/>
        <v>34094103.96</v>
      </c>
    </row>
    <row r="69" spans="1:18" ht="15.75" customHeight="1">
      <c r="A69" s="33">
        <v>64</v>
      </c>
      <c r="B69" s="10" t="s">
        <v>73</v>
      </c>
      <c r="C69" s="26">
        <f>VLOOKUP(B69,Elanikud!A64:B171,2,)</f>
        <v>97435</v>
      </c>
      <c r="D69" s="29">
        <f>VLOOKUP(B69,Kodanikud!A56:B157,2,FALSE)</f>
        <v>86301</v>
      </c>
      <c r="E69" s="36">
        <f t="shared" si="1"/>
        <v>88.57289475034639</v>
      </c>
      <c r="F69" s="17">
        <v>1605505440</v>
      </c>
      <c r="G69" s="3">
        <v>162874228</v>
      </c>
      <c r="H69" s="3">
        <v>44641726</v>
      </c>
      <c r="I69" s="3">
        <v>82848060</v>
      </c>
      <c r="J69" s="4">
        <v>1895869454</v>
      </c>
      <c r="K69" s="42">
        <f t="shared" si="2"/>
        <v>160550544</v>
      </c>
      <c r="L69" s="55">
        <f t="shared" si="8"/>
        <v>203038937.88</v>
      </c>
      <c r="M69" s="55">
        <f t="shared" si="3"/>
        <v>16287422.8</v>
      </c>
      <c r="N69" s="56">
        <f t="shared" si="4"/>
        <v>167.16193154410632</v>
      </c>
      <c r="O69" s="57">
        <f t="shared" si="5"/>
        <v>34543103.46</v>
      </c>
      <c r="P69" s="58">
        <f t="shared" si="6"/>
        <v>4464172.6</v>
      </c>
      <c r="Q69" s="59">
        <v>199</v>
      </c>
      <c r="R69" s="22">
        <f t="shared" si="7"/>
        <v>398132585.34</v>
      </c>
    </row>
    <row r="70" spans="1:18" ht="15.75" customHeight="1">
      <c r="A70" s="33">
        <v>65</v>
      </c>
      <c r="B70" s="10" t="s">
        <v>74</v>
      </c>
      <c r="C70" s="26">
        <f>VLOOKUP(B70,Elanikud!A65:B172,2,)</f>
        <v>12747</v>
      </c>
      <c r="D70" s="29">
        <f>VLOOKUP(B70,Kodanikud!A57:B158,2,FALSE)</f>
        <v>12317</v>
      </c>
      <c r="E70" s="36">
        <f t="shared" si="1"/>
        <v>96.62665725268691</v>
      </c>
      <c r="F70" s="17">
        <v>275135881</v>
      </c>
      <c r="G70" s="3">
        <v>7837043</v>
      </c>
      <c r="H70" s="3">
        <v>43502463</v>
      </c>
      <c r="I70" s="3">
        <v>627567</v>
      </c>
      <c r="J70" s="4">
        <v>327102954</v>
      </c>
      <c r="K70" s="42">
        <f t="shared" si="2"/>
        <v>27513588.1</v>
      </c>
      <c r="L70" s="55">
        <f aca="true" t="shared" si="9" ref="L70:L85">F70*0.1+G70*0.21+I70*0.1</f>
        <v>29222123.830000002</v>
      </c>
      <c r="M70" s="55">
        <f t="shared" si="3"/>
        <v>783704.3</v>
      </c>
      <c r="N70" s="56">
        <f t="shared" si="4"/>
        <v>61.48147014983918</v>
      </c>
      <c r="O70" s="57">
        <f t="shared" si="5"/>
        <v>11955908.41</v>
      </c>
      <c r="P70" s="58">
        <f t="shared" si="6"/>
        <v>4350246.3</v>
      </c>
      <c r="Q70" s="59">
        <v>199</v>
      </c>
      <c r="R70" s="22">
        <f t="shared" si="7"/>
        <v>68691620.34</v>
      </c>
    </row>
    <row r="71" spans="1:18" ht="15.75" customHeight="1">
      <c r="A71" s="33">
        <v>66</v>
      </c>
      <c r="B71" s="10" t="s">
        <v>75</v>
      </c>
      <c r="C71" s="26">
        <v>4599</v>
      </c>
      <c r="D71" s="29">
        <v>3838</v>
      </c>
      <c r="E71" s="36">
        <f aca="true" t="shared" si="10" ref="E71:E85">D71/C71*100</f>
        <v>83.45292454881495</v>
      </c>
      <c r="F71" s="17">
        <v>65188532</v>
      </c>
      <c r="G71" s="3">
        <v>1423065</v>
      </c>
      <c r="H71" s="3">
        <v>19995760</v>
      </c>
      <c r="I71" s="3">
        <v>454403</v>
      </c>
      <c r="J71" s="4">
        <v>87061760</v>
      </c>
      <c r="K71" s="42">
        <f aca="true" t="shared" si="11" ref="K71:K84">F71*10/100</f>
        <v>6518853.2</v>
      </c>
      <c r="L71" s="55">
        <f t="shared" si="9"/>
        <v>6863137.15</v>
      </c>
      <c r="M71" s="55">
        <f aca="true" t="shared" si="12" ref="M71:M85">G71*10/100</f>
        <v>142306.5</v>
      </c>
      <c r="N71" s="56">
        <f aca="true" t="shared" si="13" ref="N71:N84">M71/C71</f>
        <v>30.942922374429223</v>
      </c>
      <c r="O71" s="57">
        <f aca="true" t="shared" si="14" ref="O71:O84">SUM((F71/100)+(H71*21/100)+(I71*11/100))</f>
        <v>4900979.25</v>
      </c>
      <c r="P71" s="58">
        <f aca="true" t="shared" si="15" ref="P71:P85">H71*10/100</f>
        <v>1999576</v>
      </c>
      <c r="Q71" s="59">
        <v>199</v>
      </c>
      <c r="R71" s="22">
        <f aca="true" t="shared" si="16" ref="R71:R85">SUM(K71,L71,O71)</f>
        <v>18282969.6</v>
      </c>
    </row>
    <row r="72" spans="1:18" ht="15.75" customHeight="1">
      <c r="A72" s="33">
        <v>67</v>
      </c>
      <c r="B72" s="10" t="s">
        <v>76</v>
      </c>
      <c r="C72" s="26">
        <f>VLOOKUP(B72,Elanikud!A67:B174,2,)</f>
        <v>12474</v>
      </c>
      <c r="D72" s="29">
        <f>VLOOKUP(B72,Kodanikud!A59:B160,2,FALSE)</f>
        <v>11909</v>
      </c>
      <c r="E72" s="36">
        <f t="shared" si="10"/>
        <v>95.47057880391215</v>
      </c>
      <c r="F72" s="17">
        <v>223455647</v>
      </c>
      <c r="G72" s="3">
        <v>9032582</v>
      </c>
      <c r="H72" s="3">
        <v>23305184</v>
      </c>
      <c r="I72" s="3">
        <v>962194</v>
      </c>
      <c r="J72" s="4">
        <v>256755607</v>
      </c>
      <c r="K72" s="42">
        <f t="shared" si="11"/>
        <v>22345564.7</v>
      </c>
      <c r="L72" s="55">
        <f t="shared" si="9"/>
        <v>24338626.32</v>
      </c>
      <c r="M72" s="55">
        <f t="shared" si="12"/>
        <v>903258.2</v>
      </c>
      <c r="N72" s="56">
        <f t="shared" si="13"/>
        <v>72.41127144460478</v>
      </c>
      <c r="O72" s="57">
        <f t="shared" si="14"/>
        <v>7234486.449999999</v>
      </c>
      <c r="P72" s="58">
        <f t="shared" si="15"/>
        <v>2330518.4</v>
      </c>
      <c r="Q72" s="59">
        <v>199</v>
      </c>
      <c r="R72" s="22">
        <f t="shared" si="16"/>
        <v>53918677.47</v>
      </c>
    </row>
    <row r="73" spans="1:18" ht="15.75" customHeight="1">
      <c r="A73" s="33">
        <v>68</v>
      </c>
      <c r="B73" s="10" t="s">
        <v>77</v>
      </c>
      <c r="C73" s="26">
        <f>VLOOKUP(B73,Elanikud!A68:B175,2,)</f>
        <v>5929</v>
      </c>
      <c r="D73" s="29">
        <f>VLOOKUP(B73,Kodanikud!A60:B161,2,FALSE)</f>
        <v>5807</v>
      </c>
      <c r="E73" s="36">
        <f t="shared" si="10"/>
        <v>97.9423174228369</v>
      </c>
      <c r="F73" s="17">
        <v>129075895</v>
      </c>
      <c r="G73" s="3">
        <v>986208</v>
      </c>
      <c r="H73" s="3">
        <v>28238249</v>
      </c>
      <c r="I73" s="3">
        <v>139938</v>
      </c>
      <c r="J73" s="4">
        <v>158440290</v>
      </c>
      <c r="K73" s="42">
        <f t="shared" si="11"/>
        <v>12907589.5</v>
      </c>
      <c r="L73" s="55">
        <f t="shared" si="9"/>
        <v>13128686.98</v>
      </c>
      <c r="M73" s="55">
        <f t="shared" si="12"/>
        <v>98620.8</v>
      </c>
      <c r="N73" s="56">
        <f t="shared" si="13"/>
        <v>16.633631303761174</v>
      </c>
      <c r="O73" s="57">
        <f t="shared" si="14"/>
        <v>7236184.42</v>
      </c>
      <c r="P73" s="58">
        <f t="shared" si="15"/>
        <v>2823824.9</v>
      </c>
      <c r="Q73" s="59">
        <v>199</v>
      </c>
      <c r="R73" s="22">
        <f t="shared" si="16"/>
        <v>33272460.9</v>
      </c>
    </row>
    <row r="74" spans="1:18" ht="15.75" customHeight="1">
      <c r="A74" s="33">
        <v>69</v>
      </c>
      <c r="B74" s="10" t="s">
        <v>78</v>
      </c>
      <c r="C74" s="26">
        <v>10661</v>
      </c>
      <c r="D74" s="29">
        <v>10341</v>
      </c>
      <c r="E74" s="36">
        <f t="shared" si="10"/>
        <v>96.99840540287028</v>
      </c>
      <c r="F74" s="17">
        <v>214891635</v>
      </c>
      <c r="G74" s="3">
        <v>2505633</v>
      </c>
      <c r="H74" s="3">
        <v>46346985</v>
      </c>
      <c r="I74" s="3">
        <v>256513</v>
      </c>
      <c r="J74" s="4">
        <v>264000766</v>
      </c>
      <c r="K74" s="42">
        <f t="shared" si="11"/>
        <v>21489163.5</v>
      </c>
      <c r="L74" s="55">
        <f t="shared" si="9"/>
        <v>22040997.73</v>
      </c>
      <c r="M74" s="55">
        <f t="shared" si="12"/>
        <v>250563.3</v>
      </c>
      <c r="N74" s="56">
        <f t="shared" si="13"/>
        <v>23.502795234968577</v>
      </c>
      <c r="O74" s="57">
        <f t="shared" si="14"/>
        <v>11909999.629999999</v>
      </c>
      <c r="P74" s="58">
        <f t="shared" si="15"/>
        <v>4634698.5</v>
      </c>
      <c r="Q74" s="59">
        <v>199</v>
      </c>
      <c r="R74" s="22">
        <f t="shared" si="16"/>
        <v>55440160.86</v>
      </c>
    </row>
    <row r="75" spans="1:18" ht="15.75" customHeight="1">
      <c r="A75" s="33">
        <v>70</v>
      </c>
      <c r="B75" s="10" t="s">
        <v>79</v>
      </c>
      <c r="C75" s="26">
        <f>VLOOKUP(B75,Elanikud!A70:B177,2,)</f>
        <v>15456</v>
      </c>
      <c r="D75" s="29">
        <f>VLOOKUP(B75,Kodanikud!A62:B163,2,FALSE)</f>
        <v>11988</v>
      </c>
      <c r="E75" s="36">
        <f t="shared" si="10"/>
        <v>77.56211180124224</v>
      </c>
      <c r="F75" s="17">
        <v>130736056</v>
      </c>
      <c r="G75" s="3">
        <v>1978591</v>
      </c>
      <c r="H75" s="3">
        <v>38537728</v>
      </c>
      <c r="I75" s="3">
        <v>786674</v>
      </c>
      <c r="J75" s="4">
        <v>172039049</v>
      </c>
      <c r="K75" s="42">
        <f t="shared" si="11"/>
        <v>13073605.6</v>
      </c>
      <c r="L75" s="55">
        <f t="shared" si="9"/>
        <v>13567777.110000001</v>
      </c>
      <c r="M75" s="55">
        <f t="shared" si="12"/>
        <v>197859.1</v>
      </c>
      <c r="N75" s="56">
        <f t="shared" si="13"/>
        <v>12.801442805383024</v>
      </c>
      <c r="O75" s="57">
        <f t="shared" si="14"/>
        <v>9486817.58</v>
      </c>
      <c r="P75" s="58">
        <f t="shared" si="15"/>
        <v>3853772.8</v>
      </c>
      <c r="Q75" s="59">
        <v>199</v>
      </c>
      <c r="R75" s="22">
        <f t="shared" si="16"/>
        <v>36128200.29</v>
      </c>
    </row>
    <row r="76" spans="1:18" ht="15.75" customHeight="1">
      <c r="A76" s="33">
        <v>71</v>
      </c>
      <c r="B76" s="10" t="s">
        <v>80</v>
      </c>
      <c r="C76" s="26">
        <v>22481</v>
      </c>
      <c r="D76" s="29">
        <v>20578</v>
      </c>
      <c r="E76" s="36">
        <f t="shared" si="10"/>
        <v>91.5350740625417</v>
      </c>
      <c r="F76" s="17">
        <v>1083048521</v>
      </c>
      <c r="G76" s="3">
        <v>28372819</v>
      </c>
      <c r="H76" s="3">
        <v>12550630</v>
      </c>
      <c r="I76" s="3">
        <v>1851815</v>
      </c>
      <c r="J76" s="4">
        <v>1125823785</v>
      </c>
      <c r="K76" s="42">
        <f t="shared" si="11"/>
        <v>108304852.1</v>
      </c>
      <c r="L76" s="55">
        <f t="shared" si="9"/>
        <v>114448325.59</v>
      </c>
      <c r="M76" s="55">
        <f t="shared" si="12"/>
        <v>2837281.9</v>
      </c>
      <c r="N76" s="56">
        <f t="shared" si="13"/>
        <v>126.20799341666296</v>
      </c>
      <c r="O76" s="57">
        <f t="shared" si="14"/>
        <v>13669817.160000002</v>
      </c>
      <c r="P76" s="58">
        <f t="shared" si="15"/>
        <v>1255063</v>
      </c>
      <c r="Q76" s="59">
        <v>199</v>
      </c>
      <c r="R76" s="22">
        <f t="shared" si="16"/>
        <v>236422994.85</v>
      </c>
    </row>
    <row r="77" spans="1:18" ht="15.75" customHeight="1">
      <c r="A77" s="33">
        <v>72</v>
      </c>
      <c r="B77" s="10" t="s">
        <v>81</v>
      </c>
      <c r="C77" s="26">
        <f>VLOOKUP(B77,Elanikud!A72:B179,2,)</f>
        <v>16800</v>
      </c>
      <c r="D77" s="29">
        <f>VLOOKUP(B77,Kodanikud!A63:B165,2,FALSE)</f>
        <v>16056</v>
      </c>
      <c r="E77" s="36">
        <f t="shared" si="10"/>
        <v>95.57142857142857</v>
      </c>
      <c r="F77" s="17">
        <v>168065950</v>
      </c>
      <c r="G77" s="3">
        <v>16996993</v>
      </c>
      <c r="H77" s="3">
        <v>1216687</v>
      </c>
      <c r="I77" s="3">
        <v>891958</v>
      </c>
      <c r="J77" s="4">
        <v>187171588</v>
      </c>
      <c r="K77" s="42">
        <f t="shared" si="11"/>
        <v>16806595</v>
      </c>
      <c r="L77" s="55">
        <f t="shared" si="9"/>
        <v>20465159.330000002</v>
      </c>
      <c r="M77" s="55">
        <f t="shared" si="12"/>
        <v>1699699.3</v>
      </c>
      <c r="N77" s="56">
        <f t="shared" si="13"/>
        <v>101.17257738095239</v>
      </c>
      <c r="O77" s="57">
        <f t="shared" si="14"/>
        <v>2034279.15</v>
      </c>
      <c r="P77" s="58">
        <f t="shared" si="15"/>
        <v>121668.7</v>
      </c>
      <c r="Q77" s="59">
        <v>199</v>
      </c>
      <c r="R77" s="22">
        <f t="shared" si="16"/>
        <v>39306033.48</v>
      </c>
    </row>
    <row r="78" spans="1:18" ht="15.75" customHeight="1">
      <c r="A78" s="33">
        <v>73</v>
      </c>
      <c r="B78" s="10" t="s">
        <v>82</v>
      </c>
      <c r="C78" s="26">
        <f>VLOOKUP(B78,Elanikud!A73:B180,2,)</f>
        <v>13620</v>
      </c>
      <c r="D78" s="29">
        <f>VLOOKUP(B78,Kodanikud!A64:B166,2,FALSE)</f>
        <v>13336</v>
      </c>
      <c r="E78" s="36">
        <f t="shared" si="10"/>
        <v>97.91483113069016</v>
      </c>
      <c r="F78" s="17">
        <v>370345325</v>
      </c>
      <c r="G78" s="3">
        <v>4494600</v>
      </c>
      <c r="H78" s="3">
        <v>39870509</v>
      </c>
      <c r="I78" s="3">
        <v>599937</v>
      </c>
      <c r="J78" s="4">
        <v>415310371</v>
      </c>
      <c r="K78" s="42">
        <f t="shared" si="11"/>
        <v>37034532.5</v>
      </c>
      <c r="L78" s="55">
        <f t="shared" si="9"/>
        <v>38038392.2</v>
      </c>
      <c r="M78" s="55">
        <f t="shared" si="12"/>
        <v>449460</v>
      </c>
      <c r="N78" s="56">
        <f t="shared" si="13"/>
        <v>33</v>
      </c>
      <c r="O78" s="57">
        <f t="shared" si="14"/>
        <v>12142253.21</v>
      </c>
      <c r="P78" s="58">
        <f t="shared" si="15"/>
        <v>3987050.9</v>
      </c>
      <c r="Q78" s="59">
        <v>199</v>
      </c>
      <c r="R78" s="22">
        <f t="shared" si="16"/>
        <v>87215177.91</v>
      </c>
    </row>
    <row r="79" spans="1:18" ht="15.75" customHeight="1">
      <c r="A79" s="33">
        <v>74</v>
      </c>
      <c r="B79" s="10" t="s">
        <v>83</v>
      </c>
      <c r="C79" s="26">
        <v>6764</v>
      </c>
      <c r="D79" s="29">
        <v>6549</v>
      </c>
      <c r="E79" s="36">
        <f t="shared" si="10"/>
        <v>96.82140745121231</v>
      </c>
      <c r="F79" s="17">
        <v>201835480</v>
      </c>
      <c r="G79" s="3">
        <v>2394036</v>
      </c>
      <c r="H79" s="3">
        <v>51265139</v>
      </c>
      <c r="I79" s="3">
        <v>356720</v>
      </c>
      <c r="J79" s="4">
        <v>255851375</v>
      </c>
      <c r="K79" s="42">
        <f t="shared" si="11"/>
        <v>20183548</v>
      </c>
      <c r="L79" s="55">
        <f t="shared" si="9"/>
        <v>20721967.56</v>
      </c>
      <c r="M79" s="55">
        <f t="shared" si="12"/>
        <v>239403.6</v>
      </c>
      <c r="N79" s="56">
        <f t="shared" si="13"/>
        <v>35.39379065641632</v>
      </c>
      <c r="O79" s="57">
        <f t="shared" si="14"/>
        <v>12823273.19</v>
      </c>
      <c r="P79" s="58">
        <f t="shared" si="15"/>
        <v>5126513.9</v>
      </c>
      <c r="Q79" s="59">
        <v>199</v>
      </c>
      <c r="R79" s="22">
        <f t="shared" si="16"/>
        <v>53728788.75</v>
      </c>
    </row>
    <row r="80" spans="1:18" ht="15.75" customHeight="1">
      <c r="A80" s="33">
        <v>75</v>
      </c>
      <c r="B80" s="10" t="s">
        <v>84</v>
      </c>
      <c r="C80" s="26">
        <v>5720</v>
      </c>
      <c r="D80" s="29">
        <v>4548</v>
      </c>
      <c r="E80" s="36">
        <f t="shared" si="10"/>
        <v>79.5104895104895</v>
      </c>
      <c r="F80" s="17">
        <v>63255941</v>
      </c>
      <c r="G80" s="3">
        <v>2159157</v>
      </c>
      <c r="H80" s="3">
        <v>14449770</v>
      </c>
      <c r="I80" s="3">
        <v>386490</v>
      </c>
      <c r="J80" s="4">
        <v>80251358</v>
      </c>
      <c r="K80" s="42">
        <f t="shared" si="11"/>
        <v>6325594.1</v>
      </c>
      <c r="L80" s="55">
        <f t="shared" si="9"/>
        <v>6817666.07</v>
      </c>
      <c r="M80" s="55">
        <f t="shared" si="12"/>
        <v>215915.7</v>
      </c>
      <c r="N80" s="56">
        <f t="shared" si="13"/>
        <v>37.7475</v>
      </c>
      <c r="O80" s="57">
        <f t="shared" si="14"/>
        <v>3709525.0100000002</v>
      </c>
      <c r="P80" s="58">
        <f t="shared" si="15"/>
        <v>1444977</v>
      </c>
      <c r="Q80" s="59">
        <v>199</v>
      </c>
      <c r="R80" s="22">
        <f t="shared" si="16"/>
        <v>16852785.18</v>
      </c>
    </row>
    <row r="81" spans="1:18" ht="15.75" customHeight="1">
      <c r="A81" s="33">
        <v>76</v>
      </c>
      <c r="B81" s="10" t="s">
        <v>85</v>
      </c>
      <c r="C81" s="26">
        <v>452</v>
      </c>
      <c r="D81" s="29">
        <v>438</v>
      </c>
      <c r="E81" s="36">
        <f t="shared" si="10"/>
        <v>96.90265486725663</v>
      </c>
      <c r="F81" s="17">
        <v>14115917</v>
      </c>
      <c r="G81" s="3">
        <v>338121</v>
      </c>
      <c r="H81" s="3">
        <v>2358630</v>
      </c>
      <c r="I81" s="3">
        <v>57464</v>
      </c>
      <c r="J81" s="4">
        <v>16870132</v>
      </c>
      <c r="K81" s="42">
        <f t="shared" si="11"/>
        <v>1411591.7</v>
      </c>
      <c r="L81" s="55">
        <f t="shared" si="9"/>
        <v>1488343.51</v>
      </c>
      <c r="M81" s="55">
        <f t="shared" si="12"/>
        <v>33812.1</v>
      </c>
      <c r="N81" s="56">
        <f t="shared" si="13"/>
        <v>74.80553097345133</v>
      </c>
      <c r="O81" s="57">
        <f t="shared" si="14"/>
        <v>642792.51</v>
      </c>
      <c r="P81" s="58">
        <f t="shared" si="15"/>
        <v>235863</v>
      </c>
      <c r="Q81" s="59">
        <v>199</v>
      </c>
      <c r="R81" s="22">
        <f t="shared" si="16"/>
        <v>3542727.7199999997</v>
      </c>
    </row>
    <row r="82" spans="1:18" ht="15.75" customHeight="1">
      <c r="A82" s="33">
        <v>77</v>
      </c>
      <c r="B82" s="10" t="s">
        <v>86</v>
      </c>
      <c r="C82" s="26">
        <v>5679</v>
      </c>
      <c r="D82" s="29">
        <v>5526</v>
      </c>
      <c r="E82" s="36">
        <f t="shared" si="10"/>
        <v>97.30586370839937</v>
      </c>
      <c r="F82" s="17">
        <v>158471085</v>
      </c>
      <c r="G82" s="3">
        <v>1160715</v>
      </c>
      <c r="H82" s="3">
        <v>28079262</v>
      </c>
      <c r="I82" s="3">
        <v>430336</v>
      </c>
      <c r="J82" s="4">
        <v>188141398</v>
      </c>
      <c r="K82" s="42">
        <f t="shared" si="11"/>
        <v>15847108.5</v>
      </c>
      <c r="L82" s="55">
        <f t="shared" si="9"/>
        <v>16133892.25</v>
      </c>
      <c r="M82" s="55">
        <f t="shared" si="12"/>
        <v>116071.5</v>
      </c>
      <c r="N82" s="56">
        <f t="shared" si="13"/>
        <v>20.438721605916534</v>
      </c>
      <c r="O82" s="57">
        <f t="shared" si="14"/>
        <v>7528692.829999999</v>
      </c>
      <c r="P82" s="58">
        <f t="shared" si="15"/>
        <v>2807926.2</v>
      </c>
      <c r="Q82" s="59">
        <v>199</v>
      </c>
      <c r="R82" s="22">
        <f t="shared" si="16"/>
        <v>39509693.58</v>
      </c>
    </row>
    <row r="83" spans="1:18" ht="15.75" customHeight="1">
      <c r="A83" s="33">
        <v>78</v>
      </c>
      <c r="B83" s="10" t="s">
        <v>87</v>
      </c>
      <c r="C83" s="26">
        <f>VLOOKUP(B83,Elanikud!A78:B185,2,)</f>
        <v>11532</v>
      </c>
      <c r="D83" s="29">
        <f>VLOOKUP(B83,Kodanikud!A68:B171,2,FALSE)</f>
        <v>10957</v>
      </c>
      <c r="E83" s="36">
        <f t="shared" si="10"/>
        <v>95.01387443635102</v>
      </c>
      <c r="F83" s="17">
        <v>43432525</v>
      </c>
      <c r="G83" s="3">
        <v>3518343</v>
      </c>
      <c r="H83" s="3">
        <v>5144433</v>
      </c>
      <c r="I83" s="3">
        <v>749904</v>
      </c>
      <c r="J83" s="4">
        <v>52845205</v>
      </c>
      <c r="K83" s="42">
        <f t="shared" si="11"/>
        <v>4343252.5</v>
      </c>
      <c r="L83" s="55">
        <f t="shared" si="9"/>
        <v>5157094.930000001</v>
      </c>
      <c r="M83" s="55">
        <f t="shared" si="12"/>
        <v>351834.3</v>
      </c>
      <c r="N83" s="56">
        <f t="shared" si="13"/>
        <v>30.509391259105097</v>
      </c>
      <c r="O83" s="57">
        <f t="shared" si="14"/>
        <v>1597145.6199999999</v>
      </c>
      <c r="P83" s="58">
        <f t="shared" si="15"/>
        <v>514443.3</v>
      </c>
      <c r="Q83" s="59">
        <v>199</v>
      </c>
      <c r="R83" s="22">
        <f t="shared" si="16"/>
        <v>11097493.049999999</v>
      </c>
    </row>
    <row r="84" spans="1:18" ht="15.75" customHeight="1" thickBot="1">
      <c r="A84" s="34">
        <v>79</v>
      </c>
      <c r="B84" s="10" t="s">
        <v>88</v>
      </c>
      <c r="C84" s="26">
        <f>VLOOKUP(B84,Elanikud!A79:B186,2,)</f>
        <v>10695</v>
      </c>
      <c r="D84" s="29">
        <f>VLOOKUP(B84,Kodanikud!A69:B172,2,FALSE)</f>
        <v>10449</v>
      </c>
      <c r="E84" s="36">
        <f t="shared" si="10"/>
        <v>97.69985974754559</v>
      </c>
      <c r="F84" s="17">
        <v>190113952</v>
      </c>
      <c r="G84" s="3">
        <v>1472576</v>
      </c>
      <c r="H84" s="3">
        <v>41583415</v>
      </c>
      <c r="I84" s="3">
        <v>632074</v>
      </c>
      <c r="J84" s="4">
        <v>233802017</v>
      </c>
      <c r="K84" s="42">
        <f t="shared" si="11"/>
        <v>19011395.2</v>
      </c>
      <c r="L84" s="55">
        <f t="shared" si="9"/>
        <v>19383843.56</v>
      </c>
      <c r="M84" s="55">
        <f t="shared" si="12"/>
        <v>147257.6</v>
      </c>
      <c r="N84" s="56">
        <f t="shared" si="13"/>
        <v>13.768826554464704</v>
      </c>
      <c r="O84" s="57">
        <f t="shared" si="14"/>
        <v>10703184.81</v>
      </c>
      <c r="P84" s="58">
        <f t="shared" si="15"/>
        <v>4158341.5</v>
      </c>
      <c r="Q84" s="59">
        <v>199</v>
      </c>
      <c r="R84" s="22">
        <f t="shared" si="16"/>
        <v>49098423.57</v>
      </c>
    </row>
    <row r="85" spans="1:18" ht="15.75" customHeight="1" thickBot="1">
      <c r="A85" s="13"/>
      <c r="B85" s="38" t="s">
        <v>89</v>
      </c>
      <c r="C85" s="27">
        <f>SUM(C6:C84)</f>
        <v>1368917</v>
      </c>
      <c r="D85" s="30">
        <f>SUM(D6:D84)</f>
        <v>1131022</v>
      </c>
      <c r="E85" s="39">
        <f t="shared" si="10"/>
        <v>82.62166369473094</v>
      </c>
      <c r="F85" s="18">
        <v>27629011148</v>
      </c>
      <c r="G85" s="19">
        <v>1715538982</v>
      </c>
      <c r="H85" s="19">
        <v>2496404957</v>
      </c>
      <c r="I85" s="19">
        <v>623269397</v>
      </c>
      <c r="J85" s="19">
        <v>32464224484</v>
      </c>
      <c r="K85" s="43">
        <f>SUM(K6:K84)</f>
        <v>2762901114.7999988</v>
      </c>
      <c r="L85" s="40">
        <f t="shared" si="9"/>
        <v>3185491240.72</v>
      </c>
      <c r="M85" s="19">
        <f t="shared" si="12"/>
        <v>171553898.2</v>
      </c>
      <c r="N85" s="19"/>
      <c r="O85" s="45">
        <f>SUM(O6:O84)</f>
        <v>869094786.1199999</v>
      </c>
      <c r="P85" s="54">
        <f t="shared" si="15"/>
        <v>249640495.7</v>
      </c>
      <c r="Q85" s="45"/>
      <c r="R85" s="31">
        <f t="shared" si="16"/>
        <v>6817487141.639998</v>
      </c>
    </row>
    <row r="86" spans="2:14" ht="15.75" customHeight="1">
      <c r="B86" s="48" t="s">
        <v>116</v>
      </c>
      <c r="C86" s="49"/>
      <c r="D86" s="37">
        <v>123546</v>
      </c>
      <c r="F86" s="4"/>
      <c r="G86" s="4"/>
      <c r="H86" s="4"/>
      <c r="I86" s="4"/>
      <c r="J86" s="4"/>
      <c r="K86" s="4"/>
      <c r="L86" s="4"/>
      <c r="M86" s="4"/>
      <c r="N86" s="4"/>
    </row>
    <row r="87" spans="2:4" ht="15.75" customHeight="1" thickBot="1">
      <c r="B87" s="50" t="s">
        <v>115</v>
      </c>
      <c r="C87" s="51"/>
      <c r="D87" s="35">
        <f>SUM(D85,D86)</f>
        <v>1254568</v>
      </c>
    </row>
    <row r="88" ht="15.75" customHeight="1"/>
    <row r="89" ht="15.75" customHeight="1"/>
    <row r="90" spans="9:14" ht="15.75" customHeight="1">
      <c r="I90" s="3"/>
      <c r="J90" s="3"/>
      <c r="K90" s="3"/>
      <c r="L90" s="3"/>
      <c r="M90" s="3"/>
      <c r="N90" s="3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86:C86"/>
    <mergeCell ref="B87:C87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C8ED-80C0-46F9-AE6C-0DBAA6FADF9E}">
  <dimension ref="A1:B110"/>
  <sheetViews>
    <sheetView workbookViewId="0" topLeftCell="A1"/>
  </sheetViews>
  <sheetFormatPr defaultColWidth="9.140625" defaultRowHeight="15"/>
  <cols>
    <col min="1" max="1" width="43.7109375" style="9" bestFit="1" customWidth="1"/>
    <col min="2" max="2" width="10.28125" style="9" bestFit="1" customWidth="1"/>
  </cols>
  <sheetData>
    <row r="1" spans="1:2" ht="15">
      <c r="A1" s="6" t="s">
        <v>11</v>
      </c>
      <c r="B1" s="6">
        <v>6431</v>
      </c>
    </row>
    <row r="2" spans="1:2" ht="15">
      <c r="A2" s="6" t="s">
        <v>16</v>
      </c>
      <c r="B2" s="6">
        <v>17520</v>
      </c>
    </row>
    <row r="3" spans="1:2" ht="15">
      <c r="A3" s="6" t="s">
        <v>20</v>
      </c>
      <c r="B3" s="6">
        <v>7217</v>
      </c>
    </row>
    <row r="4" spans="1:2" ht="15">
      <c r="A4" s="6" t="s">
        <v>28</v>
      </c>
      <c r="B4" s="6">
        <v>10387</v>
      </c>
    </row>
    <row r="5" spans="1:2" ht="15">
      <c r="A5" s="6" t="s">
        <v>30</v>
      </c>
      <c r="B5" s="6">
        <v>6364</v>
      </c>
    </row>
    <row r="6" spans="1:2" ht="15">
      <c r="A6" s="6" t="s">
        <v>33</v>
      </c>
      <c r="B6" s="6">
        <v>7700</v>
      </c>
    </row>
    <row r="7" spans="1:2" ht="15">
      <c r="A7" s="6" t="s">
        <v>34</v>
      </c>
      <c r="B7" s="6">
        <v>6614</v>
      </c>
    </row>
    <row r="8" spans="1:2" ht="15">
      <c r="A8" s="6" t="s">
        <v>35</v>
      </c>
      <c r="B8" s="6">
        <v>2498</v>
      </c>
    </row>
    <row r="9" spans="1:2" ht="15">
      <c r="A9" s="6" t="s">
        <v>37</v>
      </c>
      <c r="B9" s="6">
        <v>13604</v>
      </c>
    </row>
    <row r="10" spans="1:2" ht="15">
      <c r="A10" s="6" t="s">
        <v>41</v>
      </c>
      <c r="B10" s="6">
        <v>16040</v>
      </c>
    </row>
    <row r="11" spans="1:2" ht="15">
      <c r="A11" s="6" t="s">
        <v>57</v>
      </c>
      <c r="B11" s="6">
        <v>5344</v>
      </c>
    </row>
    <row r="12" spans="1:2" ht="15">
      <c r="A12" s="6" t="s">
        <v>58</v>
      </c>
      <c r="B12" s="6">
        <v>23147</v>
      </c>
    </row>
    <row r="13" spans="1:2" ht="15">
      <c r="A13" s="6" t="s">
        <v>67</v>
      </c>
      <c r="B13" s="6">
        <v>11644</v>
      </c>
    </row>
    <row r="14" spans="1:2" ht="15">
      <c r="A14" s="6" t="s">
        <v>68</v>
      </c>
      <c r="B14" s="6">
        <v>25571</v>
      </c>
    </row>
    <row r="15" spans="1:2" ht="15">
      <c r="A15" s="6" t="s">
        <v>71</v>
      </c>
      <c r="B15" s="6">
        <v>458373</v>
      </c>
    </row>
    <row r="16" spans="1:2" ht="15">
      <c r="A16" s="6" t="s">
        <v>80</v>
      </c>
      <c r="B16" s="6">
        <v>22481</v>
      </c>
    </row>
    <row r="17" spans="1:2" ht="15">
      <c r="A17" s="7" t="s">
        <v>93</v>
      </c>
      <c r="B17" s="7">
        <v>640935</v>
      </c>
    </row>
    <row r="18" spans="1:2" ht="15">
      <c r="A18" s="5"/>
      <c r="B18" s="5"/>
    </row>
    <row r="19" spans="1:2" ht="15">
      <c r="A19" s="6" t="s">
        <v>17</v>
      </c>
      <c r="B19" s="6">
        <v>9758</v>
      </c>
    </row>
    <row r="20" spans="1:2" ht="15">
      <c r="A20" s="7" t="s">
        <v>94</v>
      </c>
      <c r="B20" s="7">
        <v>9758</v>
      </c>
    </row>
    <row r="21" spans="1:2" ht="15">
      <c r="A21" s="5"/>
      <c r="B21" s="5"/>
    </row>
    <row r="22" spans="1:2" ht="15">
      <c r="A22" s="6" t="s">
        <v>10</v>
      </c>
      <c r="B22" s="6">
        <v>4678</v>
      </c>
    </row>
    <row r="23" spans="1:2" ht="15">
      <c r="A23" s="6" t="s">
        <v>22</v>
      </c>
      <c r="B23" s="6">
        <v>11459</v>
      </c>
    </row>
    <row r="24" spans="1:2" ht="15">
      <c r="A24" s="6" t="s">
        <v>32</v>
      </c>
      <c r="B24" s="6">
        <v>32296</v>
      </c>
    </row>
    <row r="25" spans="1:2" ht="15">
      <c r="A25" s="6" t="s">
        <v>40</v>
      </c>
      <c r="B25" s="6">
        <v>8188</v>
      </c>
    </row>
    <row r="26" spans="1:2" ht="15">
      <c r="A26" s="6" t="s">
        <v>46</v>
      </c>
      <c r="B26" s="6">
        <v>53625</v>
      </c>
    </row>
    <row r="27" spans="1:2" ht="15">
      <c r="A27" s="6" t="s">
        <v>47</v>
      </c>
      <c r="B27" s="6">
        <v>4773</v>
      </c>
    </row>
    <row r="28" spans="1:2" ht="15">
      <c r="A28" s="6" t="s">
        <v>70</v>
      </c>
      <c r="B28" s="6">
        <v>12157</v>
      </c>
    </row>
    <row r="29" spans="1:2" ht="15">
      <c r="A29" s="6" t="s">
        <v>75</v>
      </c>
      <c r="B29" s="6">
        <v>4599</v>
      </c>
    </row>
    <row r="30" spans="1:2" ht="15">
      <c r="A30" s="7" t="s">
        <v>95</v>
      </c>
      <c r="B30" s="7">
        <v>131775</v>
      </c>
    </row>
    <row r="31" spans="1:2" ht="15">
      <c r="A31" s="5"/>
      <c r="B31" s="5"/>
    </row>
    <row r="32" spans="1:2" ht="15">
      <c r="A32" s="6" t="s">
        <v>21</v>
      </c>
      <c r="B32" s="6">
        <v>13127</v>
      </c>
    </row>
    <row r="33" spans="1:2" ht="15">
      <c r="A33" s="6" t="s">
        <v>44</v>
      </c>
      <c r="B33" s="6">
        <v>5291</v>
      </c>
    </row>
    <row r="34" spans="1:2" ht="15">
      <c r="A34" s="6" t="s">
        <v>55</v>
      </c>
      <c r="B34" s="6">
        <v>9484</v>
      </c>
    </row>
    <row r="35" spans="1:2" ht="15">
      <c r="A35" s="7" t="s">
        <v>96</v>
      </c>
      <c r="B35" s="7">
        <v>27902</v>
      </c>
    </row>
    <row r="36" spans="1:2" ht="15">
      <c r="A36" s="5"/>
      <c r="B36" s="5"/>
    </row>
    <row r="37" spans="1:2" ht="15">
      <c r="A37" s="6" t="s">
        <v>19</v>
      </c>
      <c r="B37" s="6">
        <v>8868</v>
      </c>
    </row>
    <row r="38" spans="1:2" ht="15">
      <c r="A38" s="6" t="s">
        <v>50</v>
      </c>
      <c r="B38" s="6">
        <v>10289</v>
      </c>
    </row>
    <row r="39" spans="1:2" ht="15">
      <c r="A39" s="6" t="s">
        <v>78</v>
      </c>
      <c r="B39" s="6">
        <v>10661</v>
      </c>
    </row>
    <row r="40" spans="1:2" ht="15">
      <c r="A40" s="7" t="s">
        <v>97</v>
      </c>
      <c r="B40" s="7">
        <v>29818</v>
      </c>
    </row>
    <row r="41" spans="1:2" ht="15">
      <c r="A41" s="5"/>
      <c r="B41" s="5"/>
    </row>
    <row r="42" spans="1:2" ht="15">
      <c r="A42" s="6" t="s">
        <v>14</v>
      </c>
      <c r="B42" s="6">
        <v>13106</v>
      </c>
    </row>
    <row r="43" spans="1:2" ht="15">
      <c r="A43" s="6" t="s">
        <v>38</v>
      </c>
      <c r="B43" s="6">
        <v>7269</v>
      </c>
    </row>
    <row r="44" spans="1:2" ht="15">
      <c r="A44" s="6" t="s">
        <v>85</v>
      </c>
      <c r="B44" s="6">
        <v>452</v>
      </c>
    </row>
    <row r="45" spans="1:2" ht="15">
      <c r="A45" s="7" t="s">
        <v>98</v>
      </c>
      <c r="B45" s="7">
        <v>20827</v>
      </c>
    </row>
    <row r="46" spans="1:2" ht="15">
      <c r="A46" s="5"/>
      <c r="B46" s="5"/>
    </row>
    <row r="47" spans="1:2" ht="15">
      <c r="A47" s="6" t="s">
        <v>15</v>
      </c>
      <c r="B47" s="6">
        <v>4377</v>
      </c>
    </row>
    <row r="48" spans="1:2" ht="15">
      <c r="A48" s="6" t="s">
        <v>23</v>
      </c>
      <c r="B48" s="6">
        <v>4843</v>
      </c>
    </row>
    <row r="49" spans="1:2" ht="15">
      <c r="A49" s="6" t="s">
        <v>59</v>
      </c>
      <c r="B49" s="6">
        <v>15134</v>
      </c>
    </row>
    <row r="50" spans="1:2" ht="15">
      <c r="A50" s="6" t="s">
        <v>60</v>
      </c>
      <c r="B50" s="6">
        <v>5649</v>
      </c>
    </row>
    <row r="51" spans="1:2" ht="15">
      <c r="A51" s="6" t="s">
        <v>72</v>
      </c>
      <c r="B51" s="6">
        <v>10626</v>
      </c>
    </row>
    <row r="52" spans="1:2" ht="15">
      <c r="A52" s="6" t="s">
        <v>83</v>
      </c>
      <c r="B52" s="6">
        <v>6764</v>
      </c>
    </row>
    <row r="53" spans="1:2" ht="15">
      <c r="A53" s="6" t="s">
        <v>84</v>
      </c>
      <c r="B53" s="6">
        <v>5720</v>
      </c>
    </row>
    <row r="54" spans="1:2" ht="15">
      <c r="A54" s="6" t="s">
        <v>86</v>
      </c>
      <c r="B54" s="6">
        <v>5679</v>
      </c>
    </row>
    <row r="55" spans="1:2" ht="15">
      <c r="A55" s="7" t="s">
        <v>99</v>
      </c>
      <c r="B55" s="7">
        <v>58792</v>
      </c>
    </row>
    <row r="56" spans="1:2" ht="15">
      <c r="A56" s="5"/>
      <c r="B56" s="5"/>
    </row>
    <row r="57" spans="1:2" ht="15">
      <c r="A57" s="6" t="s">
        <v>25</v>
      </c>
      <c r="B57" s="6">
        <v>4811</v>
      </c>
    </row>
    <row r="58" spans="1:2" ht="15">
      <c r="A58" s="6" t="s">
        <v>56</v>
      </c>
      <c r="B58" s="6">
        <v>13435</v>
      </c>
    </row>
    <row r="59" spans="1:2" ht="15">
      <c r="A59" s="6" t="s">
        <v>63</v>
      </c>
      <c r="B59" s="6">
        <v>6123</v>
      </c>
    </row>
    <row r="60" spans="1:2" ht="15">
      <c r="A60" s="7" t="s">
        <v>100</v>
      </c>
      <c r="B60" s="7">
        <v>24369</v>
      </c>
    </row>
    <row r="61" spans="1:2" ht="15">
      <c r="A61" s="5"/>
      <c r="B61" s="5"/>
    </row>
    <row r="62" spans="1:2" ht="15">
      <c r="A62" s="6" t="s">
        <v>18</v>
      </c>
      <c r="B62" s="6">
        <v>5047</v>
      </c>
    </row>
    <row r="63" spans="1:2" ht="15">
      <c r="A63" s="6" t="s">
        <v>29</v>
      </c>
      <c r="B63" s="6">
        <v>691</v>
      </c>
    </row>
    <row r="64" spans="1:2" ht="15">
      <c r="A64" s="6" t="s">
        <v>39</v>
      </c>
      <c r="B64" s="6">
        <v>5198</v>
      </c>
    </row>
    <row r="65" spans="1:2" ht="15">
      <c r="A65" s="6" t="s">
        <v>53</v>
      </c>
      <c r="B65" s="6">
        <v>7976</v>
      </c>
    </row>
    <row r="66" spans="1:2" ht="15">
      <c r="A66" s="6" t="s">
        <v>52</v>
      </c>
      <c r="B66" s="6">
        <v>51874</v>
      </c>
    </row>
    <row r="67" spans="1:2" ht="15">
      <c r="A67" s="6" t="s">
        <v>65</v>
      </c>
      <c r="B67" s="6">
        <v>4505</v>
      </c>
    </row>
    <row r="68" spans="1:2" ht="15">
      <c r="A68" s="6" t="s">
        <v>76</v>
      </c>
      <c r="B68" s="6">
        <v>12474</v>
      </c>
    </row>
    <row r="69" spans="1:2" ht="15">
      <c r="A69" s="7" t="s">
        <v>101</v>
      </c>
      <c r="B69" s="7">
        <v>87765</v>
      </c>
    </row>
    <row r="70" spans="1:2" ht="15">
      <c r="A70" s="5"/>
      <c r="B70" s="5"/>
    </row>
    <row r="71" spans="1:2" ht="15">
      <c r="A71" s="6" t="s">
        <v>27</v>
      </c>
      <c r="B71" s="6">
        <v>5432</v>
      </c>
    </row>
    <row r="72" spans="1:2" ht="15">
      <c r="A72" s="6" t="s">
        <v>31</v>
      </c>
      <c r="B72" s="6">
        <v>7768</v>
      </c>
    </row>
    <row r="73" spans="1:2" ht="15">
      <c r="A73" s="6" t="s">
        <v>45</v>
      </c>
      <c r="B73" s="6">
        <v>7548</v>
      </c>
    </row>
    <row r="74" spans="1:2" ht="15">
      <c r="A74" s="6" t="s">
        <v>61</v>
      </c>
      <c r="B74" s="6">
        <v>13228</v>
      </c>
    </row>
    <row r="75" spans="1:2" ht="15">
      <c r="A75" s="7" t="s">
        <v>102</v>
      </c>
      <c r="B75" s="7">
        <v>33976</v>
      </c>
    </row>
    <row r="76" spans="1:2" ht="15">
      <c r="A76" s="5"/>
      <c r="B76" s="5"/>
    </row>
    <row r="77" spans="1:2" ht="15">
      <c r="A77" s="6" t="s">
        <v>42</v>
      </c>
      <c r="B77" s="6">
        <v>2080</v>
      </c>
    </row>
    <row r="78" spans="1:2" ht="15">
      <c r="A78" s="6" t="s">
        <v>62</v>
      </c>
      <c r="B78" s="6">
        <v>173</v>
      </c>
    </row>
    <row r="79" spans="1:2" ht="15">
      <c r="A79" s="6" t="s">
        <v>66</v>
      </c>
      <c r="B79" s="6">
        <v>32296</v>
      </c>
    </row>
    <row r="80" spans="1:2" ht="15">
      <c r="A80" s="7" t="s">
        <v>103</v>
      </c>
      <c r="B80" s="7">
        <v>34549</v>
      </c>
    </row>
    <row r="81" spans="1:2" ht="15">
      <c r="A81" s="5"/>
      <c r="B81" s="5"/>
    </row>
    <row r="82" spans="1:2" ht="15">
      <c r="A82" s="6" t="s">
        <v>13</v>
      </c>
      <c r="B82" s="6">
        <v>14707</v>
      </c>
    </row>
    <row r="83" spans="1:2" ht="15">
      <c r="A83" s="6" t="s">
        <v>24</v>
      </c>
      <c r="B83" s="6">
        <v>13434</v>
      </c>
    </row>
    <row r="84" spans="1:2" ht="15">
      <c r="A84" s="6" t="s">
        <v>26</v>
      </c>
      <c r="B84" s="6">
        <v>6100</v>
      </c>
    </row>
    <row r="85" spans="1:2" ht="15">
      <c r="A85" s="6" t="s">
        <v>36</v>
      </c>
      <c r="B85" s="6">
        <v>5737</v>
      </c>
    </row>
    <row r="86" spans="1:2" ht="15">
      <c r="A86" s="6" t="s">
        <v>48</v>
      </c>
      <c r="B86" s="6">
        <v>4443</v>
      </c>
    </row>
    <row r="87" spans="1:2" ht="15">
      <c r="A87" s="6" t="s">
        <v>51</v>
      </c>
      <c r="B87" s="6">
        <v>5329</v>
      </c>
    </row>
    <row r="88" spans="1:2" ht="15">
      <c r="A88" s="6" t="s">
        <v>73</v>
      </c>
      <c r="B88" s="6">
        <v>97435</v>
      </c>
    </row>
    <row r="89" spans="1:2" ht="15">
      <c r="A89" s="6" t="s">
        <v>74</v>
      </c>
      <c r="B89" s="6">
        <v>12747</v>
      </c>
    </row>
    <row r="90" spans="1:2" ht="15">
      <c r="A90" s="7" t="s">
        <v>104</v>
      </c>
      <c r="B90" s="7">
        <v>159932</v>
      </c>
    </row>
    <row r="91" spans="1:2" ht="15">
      <c r="A91" s="5"/>
      <c r="B91" s="5"/>
    </row>
    <row r="92" spans="1:2" ht="15">
      <c r="A92" s="6" t="s">
        <v>49</v>
      </c>
      <c r="B92" s="6">
        <v>6541</v>
      </c>
    </row>
    <row r="93" spans="1:2" ht="15">
      <c r="A93" s="6" t="s">
        <v>77</v>
      </c>
      <c r="B93" s="6">
        <v>5929</v>
      </c>
    </row>
    <row r="94" spans="1:2" ht="15">
      <c r="A94" s="6" t="s">
        <v>79</v>
      </c>
      <c r="B94" s="6">
        <v>15456</v>
      </c>
    </row>
    <row r="95" spans="1:2" ht="15">
      <c r="A95" s="7" t="s">
        <v>105</v>
      </c>
      <c r="B95" s="7">
        <v>27926</v>
      </c>
    </row>
    <row r="96" spans="1:2" ht="15">
      <c r="A96" s="5"/>
      <c r="B96" s="5"/>
    </row>
    <row r="97" spans="1:2" ht="15">
      <c r="A97" s="6" t="s">
        <v>43</v>
      </c>
      <c r="B97" s="6">
        <v>7268</v>
      </c>
    </row>
    <row r="98" spans="1:2" ht="15">
      <c r="A98" s="6" t="s">
        <v>54</v>
      </c>
      <c r="B98" s="6">
        <v>7899</v>
      </c>
    </row>
    <row r="99" spans="1:2" ht="15">
      <c r="A99" s="6" t="s">
        <v>81</v>
      </c>
      <c r="B99" s="6">
        <v>16800</v>
      </c>
    </row>
    <row r="100" spans="1:2" ht="15">
      <c r="A100" s="6" t="s">
        <v>82</v>
      </c>
      <c r="B100" s="6">
        <v>13620</v>
      </c>
    </row>
    <row r="101" spans="1:2" ht="15">
      <c r="A101" s="7" t="s">
        <v>106</v>
      </c>
      <c r="B101" s="7">
        <v>45587</v>
      </c>
    </row>
    <row r="102" spans="1:2" ht="15">
      <c r="A102" s="5"/>
      <c r="B102" s="5"/>
    </row>
    <row r="103" spans="1:2" ht="15">
      <c r="A103" s="6" t="s">
        <v>12</v>
      </c>
      <c r="B103" s="6">
        <v>4329</v>
      </c>
    </row>
    <row r="104" spans="1:2" ht="15">
      <c r="A104" s="6" t="s">
        <v>64</v>
      </c>
      <c r="B104" s="6">
        <v>5253</v>
      </c>
    </row>
    <row r="105" spans="1:2" ht="15">
      <c r="A105" s="6" t="s">
        <v>69</v>
      </c>
      <c r="B105" s="6">
        <v>3197</v>
      </c>
    </row>
    <row r="106" spans="1:2" ht="15">
      <c r="A106" s="6" t="s">
        <v>87</v>
      </c>
      <c r="B106" s="6">
        <v>11532</v>
      </c>
    </row>
    <row r="107" spans="1:2" ht="15">
      <c r="A107" s="6" t="s">
        <v>88</v>
      </c>
      <c r="B107" s="6">
        <v>10695</v>
      </c>
    </row>
    <row r="108" spans="1:2" ht="15">
      <c r="A108" s="7" t="s">
        <v>107</v>
      </c>
      <c r="B108" s="7">
        <v>35006</v>
      </c>
    </row>
    <row r="110" spans="1:2" ht="15">
      <c r="A110" s="8" t="s">
        <v>108</v>
      </c>
      <c r="B110" s="8">
        <v>1368917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5E1C-335E-4F47-BE8C-51774D98C6BF}">
  <dimension ref="A1:B94"/>
  <sheetViews>
    <sheetView workbookViewId="0" topLeftCell="A1">
      <selection activeCell="A18" sqref="A18:XFD18"/>
    </sheetView>
  </sheetViews>
  <sheetFormatPr defaultColWidth="9.140625" defaultRowHeight="15"/>
  <cols>
    <col min="1" max="1" width="18.7109375" style="9" bestFit="1" customWidth="1"/>
    <col min="2" max="2" width="9.28125" style="9" bestFit="1" customWidth="1"/>
  </cols>
  <sheetData>
    <row r="1" spans="1:2" ht="15">
      <c r="A1" s="6" t="s">
        <v>11</v>
      </c>
      <c r="B1" s="6">
        <v>5374</v>
      </c>
    </row>
    <row r="2" spans="1:2" ht="15">
      <c r="A2" s="6" t="s">
        <v>16</v>
      </c>
      <c r="B2" s="6">
        <v>16330</v>
      </c>
    </row>
    <row r="3" spans="1:2" ht="15">
      <c r="A3" s="6" t="s">
        <v>20</v>
      </c>
      <c r="B3" s="6">
        <v>6452</v>
      </c>
    </row>
    <row r="4" spans="1:2" ht="15">
      <c r="A4" s="6" t="s">
        <v>28</v>
      </c>
      <c r="B4" s="6">
        <v>9292</v>
      </c>
    </row>
    <row r="5" spans="1:2" ht="15">
      <c r="A5" s="6" t="s">
        <v>30</v>
      </c>
      <c r="B5" s="6">
        <v>6105</v>
      </c>
    </row>
    <row r="6" spans="1:2" ht="15">
      <c r="A6" s="6" t="s">
        <v>33</v>
      </c>
      <c r="B6" s="6">
        <v>7334</v>
      </c>
    </row>
    <row r="7" spans="1:2" ht="15">
      <c r="A7" s="6" t="s">
        <v>34</v>
      </c>
      <c r="B7" s="6">
        <v>6350</v>
      </c>
    </row>
    <row r="8" spans="1:2" ht="15">
      <c r="A8" s="6" t="s">
        <v>35</v>
      </c>
      <c r="B8" s="6">
        <v>1275</v>
      </c>
    </row>
    <row r="9" spans="1:2" ht="15">
      <c r="A9" s="6" t="s">
        <v>37</v>
      </c>
      <c r="B9" s="6">
        <v>10478</v>
      </c>
    </row>
    <row r="10" spans="1:2" ht="15">
      <c r="A10" s="6" t="s">
        <v>41</v>
      </c>
      <c r="B10" s="6">
        <v>9291</v>
      </c>
    </row>
    <row r="11" spans="1:2" ht="15">
      <c r="A11" s="6" t="s">
        <v>57</v>
      </c>
      <c r="B11" s="6">
        <v>5164</v>
      </c>
    </row>
    <row r="12" spans="1:2" ht="15">
      <c r="A12" s="6" t="s">
        <v>58</v>
      </c>
      <c r="B12" s="6">
        <v>21634</v>
      </c>
    </row>
    <row r="13" spans="1:2" ht="15">
      <c r="A13" s="6" t="s">
        <v>67</v>
      </c>
      <c r="B13" s="6">
        <v>11161</v>
      </c>
    </row>
    <row r="14" spans="1:2" ht="15">
      <c r="A14" s="6" t="s">
        <v>68</v>
      </c>
      <c r="B14" s="6">
        <v>24271</v>
      </c>
    </row>
    <row r="15" spans="1:2" ht="15">
      <c r="A15" s="6" t="s">
        <v>71</v>
      </c>
      <c r="B15" s="6">
        <v>340025</v>
      </c>
    </row>
    <row r="16" spans="1:2" ht="15">
      <c r="A16" s="6" t="s">
        <v>80</v>
      </c>
      <c r="B16" s="6">
        <v>20578</v>
      </c>
    </row>
    <row r="17" spans="1:2" ht="15">
      <c r="A17" s="5" t="s">
        <v>93</v>
      </c>
      <c r="B17" s="5">
        <v>501114</v>
      </c>
    </row>
    <row r="18" spans="1:2" ht="15">
      <c r="A18" s="6" t="s">
        <v>17</v>
      </c>
      <c r="B18" s="6">
        <v>9586</v>
      </c>
    </row>
    <row r="19" spans="1:2" ht="15">
      <c r="A19" s="5" t="s">
        <v>94</v>
      </c>
      <c r="B19" s="5">
        <v>9586</v>
      </c>
    </row>
    <row r="20" spans="1:2" ht="15">
      <c r="A20" s="6" t="s">
        <v>10</v>
      </c>
      <c r="B20" s="6">
        <v>3936</v>
      </c>
    </row>
    <row r="21" spans="1:2" ht="15">
      <c r="A21" s="6" t="s">
        <v>22</v>
      </c>
      <c r="B21" s="6">
        <v>7730</v>
      </c>
    </row>
    <row r="22" spans="1:2" ht="15">
      <c r="A22" s="6" t="s">
        <v>32</v>
      </c>
      <c r="B22" s="6">
        <v>17365</v>
      </c>
    </row>
    <row r="23" spans="1:2" ht="15">
      <c r="A23" s="6" t="s">
        <v>40</v>
      </c>
      <c r="B23" s="6">
        <v>6437</v>
      </c>
    </row>
    <row r="24" spans="1:2" ht="15">
      <c r="A24" s="6" t="s">
        <v>46</v>
      </c>
      <c r="B24" s="6">
        <v>26253</v>
      </c>
    </row>
    <row r="25" spans="1:2" ht="15">
      <c r="A25" s="6" t="s">
        <v>47</v>
      </c>
      <c r="B25" s="6">
        <v>2721</v>
      </c>
    </row>
    <row r="26" spans="1:2" ht="15">
      <c r="A26" s="6" t="s">
        <v>70</v>
      </c>
      <c r="B26" s="6">
        <v>4726</v>
      </c>
    </row>
    <row r="27" spans="1:2" ht="15">
      <c r="A27" s="6" t="s">
        <v>75</v>
      </c>
      <c r="B27" s="6">
        <v>3838</v>
      </c>
    </row>
    <row r="28" spans="1:2" ht="15">
      <c r="A28" s="5" t="s">
        <v>95</v>
      </c>
      <c r="B28" s="5">
        <v>73006</v>
      </c>
    </row>
    <row r="29" spans="1:2" ht="15">
      <c r="A29" s="6" t="s">
        <v>21</v>
      </c>
      <c r="B29" s="6">
        <v>12676</v>
      </c>
    </row>
    <row r="30" spans="1:2" ht="15">
      <c r="A30" s="6" t="s">
        <v>44</v>
      </c>
      <c r="B30" s="6">
        <v>4907</v>
      </c>
    </row>
    <row r="31" spans="1:2" ht="15">
      <c r="A31" s="6" t="s">
        <v>55</v>
      </c>
      <c r="B31" s="6">
        <v>9129</v>
      </c>
    </row>
    <row r="32" spans="1:2" ht="15">
      <c r="A32" s="5" t="s">
        <v>109</v>
      </c>
      <c r="B32" s="5">
        <v>26712</v>
      </c>
    </row>
    <row r="33" spans="1:2" ht="15">
      <c r="A33" s="6" t="s">
        <v>19</v>
      </c>
      <c r="B33" s="6">
        <v>8545</v>
      </c>
    </row>
    <row r="34" spans="1:2" ht="15">
      <c r="A34" s="6" t="s">
        <v>50</v>
      </c>
      <c r="B34" s="6">
        <v>9683</v>
      </c>
    </row>
    <row r="35" spans="1:2" ht="15">
      <c r="A35" s="6" t="s">
        <v>78</v>
      </c>
      <c r="B35" s="6">
        <v>10341</v>
      </c>
    </row>
    <row r="36" spans="1:2" ht="15">
      <c r="A36" s="5" t="s">
        <v>97</v>
      </c>
      <c r="B36" s="5">
        <v>28569</v>
      </c>
    </row>
    <row r="37" spans="1:2" ht="15">
      <c r="A37" s="6" t="s">
        <v>14</v>
      </c>
      <c r="B37" s="6">
        <v>11676</v>
      </c>
    </row>
    <row r="38" spans="1:2" ht="15">
      <c r="A38" s="6" t="s">
        <v>38</v>
      </c>
      <c r="B38" s="6">
        <v>6926</v>
      </c>
    </row>
    <row r="39" spans="1:2" ht="15">
      <c r="A39" s="6" t="s">
        <v>85</v>
      </c>
      <c r="B39" s="6">
        <v>438</v>
      </c>
    </row>
    <row r="40" spans="1:2" ht="15">
      <c r="A40" s="5" t="s">
        <v>98</v>
      </c>
      <c r="B40" s="5">
        <v>19040</v>
      </c>
    </row>
    <row r="41" spans="1:2" ht="15">
      <c r="A41" s="6" t="s">
        <v>15</v>
      </c>
      <c r="B41" s="6">
        <v>4220</v>
      </c>
    </row>
    <row r="42" spans="1:2" ht="15">
      <c r="A42" s="6" t="s">
        <v>23</v>
      </c>
      <c r="B42" s="6">
        <v>4677</v>
      </c>
    </row>
    <row r="43" spans="1:2" ht="15">
      <c r="A43" s="6" t="s">
        <v>60</v>
      </c>
      <c r="B43" s="6">
        <v>5317</v>
      </c>
    </row>
    <row r="44" spans="1:2" ht="15">
      <c r="A44" s="6" t="s">
        <v>59</v>
      </c>
      <c r="B44" s="6">
        <v>13823</v>
      </c>
    </row>
    <row r="45" spans="1:2" ht="15">
      <c r="A45" s="6" t="s">
        <v>72</v>
      </c>
      <c r="B45" s="6">
        <v>8989</v>
      </c>
    </row>
    <row r="46" spans="1:2" ht="15">
      <c r="A46" s="6" t="s">
        <v>83</v>
      </c>
      <c r="B46" s="6">
        <v>6549</v>
      </c>
    </row>
    <row r="47" spans="1:2" ht="15">
      <c r="A47" s="6" t="s">
        <v>84</v>
      </c>
      <c r="B47" s="6">
        <v>4548</v>
      </c>
    </row>
    <row r="48" spans="1:2" ht="15">
      <c r="A48" s="6" t="s">
        <v>86</v>
      </c>
      <c r="B48" s="6">
        <v>5526</v>
      </c>
    </row>
    <row r="49" spans="1:2" ht="15">
      <c r="A49" s="5" t="s">
        <v>99</v>
      </c>
      <c r="B49" s="5">
        <v>53649</v>
      </c>
    </row>
    <row r="50" spans="1:2" ht="15">
      <c r="A50" s="6" t="s">
        <v>25</v>
      </c>
      <c r="B50" s="6">
        <v>4684</v>
      </c>
    </row>
    <row r="51" spans="1:2" ht="15">
      <c r="A51" s="6" t="s">
        <v>56</v>
      </c>
      <c r="B51" s="6">
        <v>13101</v>
      </c>
    </row>
    <row r="52" spans="1:2" ht="15">
      <c r="A52" s="6" t="s">
        <v>63</v>
      </c>
      <c r="B52" s="6">
        <v>5895</v>
      </c>
    </row>
    <row r="53" spans="1:2" ht="15">
      <c r="A53" s="5" t="s">
        <v>110</v>
      </c>
      <c r="B53" s="5">
        <v>23680</v>
      </c>
    </row>
    <row r="54" spans="1:2" ht="15">
      <c r="A54" s="6" t="s">
        <v>18</v>
      </c>
      <c r="B54" s="6">
        <v>4843</v>
      </c>
    </row>
    <row r="55" spans="1:2" ht="15">
      <c r="A55" s="6" t="s">
        <v>29</v>
      </c>
      <c r="B55" s="6">
        <v>689</v>
      </c>
    </row>
    <row r="56" spans="1:2" ht="15">
      <c r="A56" s="6" t="s">
        <v>39</v>
      </c>
      <c r="B56" s="6">
        <v>5047</v>
      </c>
    </row>
    <row r="57" spans="1:2" ht="15">
      <c r="A57" s="6" t="s">
        <v>52</v>
      </c>
      <c r="B57" s="6">
        <v>46717</v>
      </c>
    </row>
    <row r="58" spans="1:2" ht="15">
      <c r="A58" s="6" t="s">
        <v>53</v>
      </c>
      <c r="B58" s="6">
        <v>7680</v>
      </c>
    </row>
    <row r="59" spans="1:2" ht="15">
      <c r="A59" s="6" t="s">
        <v>65</v>
      </c>
      <c r="B59" s="6">
        <v>4298</v>
      </c>
    </row>
    <row r="60" spans="1:2" ht="15">
      <c r="A60" s="6" t="s">
        <v>76</v>
      </c>
      <c r="B60" s="6">
        <v>11909</v>
      </c>
    </row>
    <row r="61" spans="1:2" ht="15">
      <c r="A61" s="5" t="s">
        <v>101</v>
      </c>
      <c r="B61" s="5">
        <v>81183</v>
      </c>
    </row>
    <row r="62" spans="1:2" ht="15">
      <c r="A62" s="6" t="s">
        <v>27</v>
      </c>
      <c r="B62" s="6">
        <v>5217</v>
      </c>
    </row>
    <row r="63" spans="1:2" ht="15">
      <c r="A63" s="6" t="s">
        <v>31</v>
      </c>
      <c r="B63" s="6">
        <v>7315</v>
      </c>
    </row>
    <row r="64" spans="1:2" ht="15">
      <c r="A64" s="6" t="s">
        <v>45</v>
      </c>
      <c r="B64" s="6">
        <v>7267</v>
      </c>
    </row>
    <row r="65" spans="1:2" ht="15">
      <c r="A65" s="6" t="s">
        <v>61</v>
      </c>
      <c r="B65" s="6">
        <v>12802</v>
      </c>
    </row>
    <row r="66" spans="1:2" ht="15">
      <c r="A66" s="5" t="s">
        <v>111</v>
      </c>
      <c r="B66" s="5">
        <v>32601</v>
      </c>
    </row>
    <row r="67" spans="1:2" ht="15">
      <c r="A67" s="6" t="s">
        <v>42</v>
      </c>
      <c r="B67" s="6">
        <v>2007</v>
      </c>
    </row>
    <row r="68" spans="1:2" ht="15">
      <c r="A68" s="6" t="s">
        <v>62</v>
      </c>
      <c r="B68" s="6">
        <v>158</v>
      </c>
    </row>
    <row r="69" spans="1:2" ht="15">
      <c r="A69" s="6" t="s">
        <v>66</v>
      </c>
      <c r="B69" s="6">
        <v>30967</v>
      </c>
    </row>
    <row r="70" spans="1:2" ht="15">
      <c r="A70" s="5" t="s">
        <v>103</v>
      </c>
      <c r="B70" s="5">
        <v>33132</v>
      </c>
    </row>
    <row r="71" spans="1:2" ht="15">
      <c r="A71" s="6" t="s">
        <v>13</v>
      </c>
      <c r="B71" s="6">
        <v>14197</v>
      </c>
    </row>
    <row r="72" spans="1:2" ht="15">
      <c r="A72" s="6" t="s">
        <v>24</v>
      </c>
      <c r="B72" s="6">
        <v>13083</v>
      </c>
    </row>
    <row r="73" spans="1:2" ht="15">
      <c r="A73" s="6" t="s">
        <v>26</v>
      </c>
      <c r="B73" s="6">
        <v>5936</v>
      </c>
    </row>
    <row r="74" spans="1:2" ht="15">
      <c r="A74" s="6" t="s">
        <v>36</v>
      </c>
      <c r="B74" s="6">
        <v>5467</v>
      </c>
    </row>
    <row r="75" spans="1:2" ht="15">
      <c r="A75" s="6" t="s">
        <v>48</v>
      </c>
      <c r="B75" s="6">
        <v>4357</v>
      </c>
    </row>
    <row r="76" spans="1:2" ht="15">
      <c r="A76" s="6" t="s">
        <v>51</v>
      </c>
      <c r="B76" s="6">
        <v>5056</v>
      </c>
    </row>
    <row r="77" spans="1:2" ht="15">
      <c r="A77" s="6" t="s">
        <v>73</v>
      </c>
      <c r="B77" s="6">
        <v>86301</v>
      </c>
    </row>
    <row r="78" spans="1:2" ht="15">
      <c r="A78" s="6" t="s">
        <v>74</v>
      </c>
      <c r="B78" s="6">
        <v>12317</v>
      </c>
    </row>
    <row r="79" spans="1:2" ht="15">
      <c r="A79" s="5" t="s">
        <v>104</v>
      </c>
      <c r="B79" s="5">
        <v>146714</v>
      </c>
    </row>
    <row r="80" spans="1:2" ht="15">
      <c r="A80" s="6" t="s">
        <v>49</v>
      </c>
      <c r="B80" s="6">
        <v>6302</v>
      </c>
    </row>
    <row r="81" spans="1:2" ht="15">
      <c r="A81" s="6" t="s">
        <v>77</v>
      </c>
      <c r="B81" s="6">
        <v>5807</v>
      </c>
    </row>
    <row r="82" spans="1:2" ht="15">
      <c r="A82" s="6" t="s">
        <v>79</v>
      </c>
      <c r="B82" s="6">
        <v>11988</v>
      </c>
    </row>
    <row r="83" spans="1:2" ht="15">
      <c r="A83" s="5" t="s">
        <v>105</v>
      </c>
      <c r="B83" s="5">
        <v>24097</v>
      </c>
    </row>
    <row r="84" spans="1:2" ht="15">
      <c r="A84" s="6" t="s">
        <v>43</v>
      </c>
      <c r="B84" s="6">
        <v>7067</v>
      </c>
    </row>
    <row r="85" spans="1:2" ht="15">
      <c r="A85" s="6" t="s">
        <v>54</v>
      </c>
      <c r="B85" s="6">
        <v>7652</v>
      </c>
    </row>
    <row r="86" spans="1:2" ht="15">
      <c r="A86" s="6" t="s">
        <v>81</v>
      </c>
      <c r="B86" s="6">
        <v>16056</v>
      </c>
    </row>
    <row r="87" spans="1:2" ht="15">
      <c r="A87" s="6" t="s">
        <v>82</v>
      </c>
      <c r="B87" s="6">
        <v>13336</v>
      </c>
    </row>
    <row r="88" spans="1:2" ht="15">
      <c r="A88" s="5" t="s">
        <v>106</v>
      </c>
      <c r="B88" s="5">
        <v>44111</v>
      </c>
    </row>
    <row r="89" spans="1:2" ht="15">
      <c r="A89" s="6" t="s">
        <v>12</v>
      </c>
      <c r="B89" s="6">
        <v>4232</v>
      </c>
    </row>
    <row r="90" spans="1:2" ht="15">
      <c r="A90" s="6" t="s">
        <v>64</v>
      </c>
      <c r="B90" s="6">
        <v>5100</v>
      </c>
    </row>
    <row r="91" spans="1:2" ht="15">
      <c r="A91" s="6" t="s">
        <v>69</v>
      </c>
      <c r="B91" s="6">
        <v>3090</v>
      </c>
    </row>
    <row r="92" spans="1:2" ht="15">
      <c r="A92" s="6" t="s">
        <v>88</v>
      </c>
      <c r="B92" s="6">
        <v>10449</v>
      </c>
    </row>
    <row r="93" spans="1:2" ht="15">
      <c r="A93" s="6" t="s">
        <v>87</v>
      </c>
      <c r="B93" s="6">
        <v>10957</v>
      </c>
    </row>
    <row r="94" spans="1:2" ht="15">
      <c r="A94" s="5" t="s">
        <v>107</v>
      </c>
      <c r="B94" s="5">
        <v>33828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Nõupuu</dc:creator>
  <cp:keywords/>
  <dc:description/>
  <cp:lastModifiedBy>Toivo Treufeldt</cp:lastModifiedBy>
  <dcterms:created xsi:type="dcterms:W3CDTF">2023-03-03T13:10:15Z</dcterms:created>
  <dcterms:modified xsi:type="dcterms:W3CDTF">2023-10-25T19:35:19Z</dcterms:modified>
  <cp:category/>
  <cp:version/>
  <cp:contentType/>
  <cp:contentStatus/>
</cp:coreProperties>
</file>